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hgazure.sharepoint.com/teams/AncillaryBenefitManagementABM/Shared Documents/General/ABM Implementation and Operations/Tech &amp; Business Support/"/>
    </mc:Choice>
  </mc:AlternateContent>
  <xr:revisionPtr revIDLastSave="0" documentId="8_{870258DE-6454-454C-BFA9-575C17A1707D}" xr6:coauthVersionLast="47" xr6:coauthVersionMax="47" xr10:uidLastSave="{00000000-0000-0000-0000-000000000000}"/>
  <bookViews>
    <workbookView xWindow="-120" yWindow="-120" windowWidth="29040" windowHeight="15720" firstSheet="1" activeTab="1" xr2:uid="{00000000-000D-0000-FFFF-FFFF00000000}"/>
  </bookViews>
  <sheets>
    <sheet name="Version History" sheetId="5" state="hidden" r:id="rId1"/>
    <sheet name="Client Assessment" sheetId="1" r:id="rId2"/>
    <sheet name="Readiness Summary" sheetId="2" r:id="rId3"/>
    <sheet name="Lists" sheetId="4" state="hidden" r:id="rId4"/>
    <sheet name="Assessment Guide" sheetId="3" r:id="rId5"/>
    <sheet name="Glossary" sheetId="6" r:id="rId6"/>
  </sheets>
  <definedNames>
    <definedName name="_xlnm._FilterDatabase" localSheetId="1" hidden="1">'Client Assessment'!$A$8:$O$44</definedName>
    <definedName name="_xlnm.Print_Titles" localSheetId="1">'Client Assessment'!$1:$8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 l="1"/>
  <c r="D18" i="2"/>
  <c r="C18" i="2"/>
  <c r="B18" i="2"/>
  <c r="E17" i="2"/>
  <c r="D17" i="2"/>
  <c r="C17" i="2"/>
  <c r="B17" i="2"/>
  <c r="E16" i="2"/>
  <c r="D16" i="2"/>
  <c r="C16" i="2"/>
  <c r="B16" i="2"/>
  <c r="E15" i="2"/>
  <c r="D15" i="2"/>
  <c r="C15" i="2"/>
  <c r="B15" i="2"/>
  <c r="E14" i="2"/>
  <c r="D14" i="2"/>
  <c r="C14" i="2"/>
  <c r="B14" i="2"/>
  <c r="E13" i="2"/>
  <c r="D13" i="2"/>
  <c r="C13" i="2"/>
  <c r="B13" i="2"/>
  <c r="E12" i="2"/>
  <c r="D12" i="2"/>
  <c r="C12" i="2"/>
  <c r="B12" i="2"/>
  <c r="E11" i="2"/>
  <c r="D11" i="2"/>
  <c r="C11" i="2"/>
  <c r="B11" i="2"/>
  <c r="E10" i="2"/>
  <c r="D10" i="2"/>
  <c r="C10" i="2"/>
  <c r="B10" i="2"/>
  <c r="B6" i="2"/>
  <c r="B5" i="2"/>
  <c r="B4" i="2"/>
  <c r="B3" i="2"/>
  <c r="F15" i="2" l="1"/>
  <c r="H15" i="2" s="1"/>
  <c r="F18" i="2"/>
  <c r="H18" i="2" s="1"/>
  <c r="F11" i="2"/>
  <c r="H11" i="2" s="1"/>
  <c r="F14" i="2"/>
  <c r="H14" i="2" s="1"/>
  <c r="F17" i="2"/>
  <c r="H17" i="2" s="1"/>
  <c r="F12" i="2"/>
  <c r="H12" i="2" s="1"/>
  <c r="F13" i="2"/>
  <c r="H13" i="2" s="1"/>
  <c r="F16" i="2"/>
  <c r="H16" i="2" s="1"/>
  <c r="F10" i="2"/>
  <c r="H10" i="2" s="1"/>
  <c r="G12" i="2" l="1"/>
  <c r="G15" i="2"/>
  <c r="G11" i="2"/>
  <c r="G13" i="2"/>
  <c r="G18" i="2"/>
  <c r="G17" i="2"/>
  <c r="G14" i="2"/>
  <c r="G16" i="2"/>
  <c r="G10" i="2"/>
</calcChain>
</file>

<file path=xl/sharedStrings.xml><?xml version="1.0" encoding="utf-8"?>
<sst xmlns="http://schemas.openxmlformats.org/spreadsheetml/2006/main" count="368" uniqueCount="280">
  <si>
    <t>Health Plan</t>
  </si>
  <si>
    <t>Assessment Date</t>
  </si>
  <si>
    <t>Health Plan Lead</t>
  </si>
  <si>
    <t>Interoperability Vendor</t>
  </si>
  <si>
    <t>Optum Lead</t>
  </si>
  <si>
    <t>Target Go-Live</t>
  </si>
  <si>
    <t>Line(s) of Business</t>
  </si>
  <si>
    <t>Instructions: Complete the blue-font fields jointly with the health plan and its interoperability vendor. Use Gap / Decision to identify where workflow design, ownership, or dependency resolution is required.</t>
  </si>
  <si>
    <t>ID</t>
  </si>
  <si>
    <t>Assessment Area</t>
  </si>
  <si>
    <t>Capability / Product Question</t>
  </si>
  <si>
    <t>Health Plan Response</t>
  </si>
  <si>
    <t>Current-State Detail</t>
  </si>
  <si>
    <t>Current Owner</t>
  </si>
  <si>
    <t>Target-State Need</t>
  </si>
  <si>
    <t>Integration / Routing Approach</t>
  </si>
  <si>
    <t>Gap / Decision</t>
  </si>
  <si>
    <t>Priority</t>
  </si>
  <si>
    <t>Target Timing</t>
  </si>
  <si>
    <t>Evidence / Artifact</t>
  </si>
  <si>
    <t>Notes / Follow-Up</t>
  </si>
  <si>
    <t>Governance &amp; Strategy</t>
  </si>
  <si>
    <t>Named owners and a governance path across the health plan, vendor, Optum, and delegated UM partner.</t>
  </si>
  <si>
    <t>Critical</t>
  </si>
  <si>
    <t>Has the health plan engaged its interoperability vendor to support delegated-service routing?</t>
  </si>
  <si>
    <t>Are the health plan, interoperability vendor, Optum, and delegated UM vendor aligned on end-to-end workflow ownership?</t>
  </si>
  <si>
    <t>RACI covers eligibility, CRD, DTR, PAS, attachments, status, errors, and support.</t>
  </si>
  <si>
    <t>Medium</t>
  </si>
  <si>
    <t>Vendor &amp; Platform</t>
  </si>
  <si>
    <t>Platform, products, implementation model, and contacts are documented.</t>
  </si>
  <si>
    <t>Integrate with the designated platform rather than provider systems directly, unless otherwise agreed.</t>
  </si>
  <si>
    <t>Can the vendor consume external partner endpoints for CRD, DTR, and PAS?</t>
  </si>
  <si>
    <t>Vendor supports secure calls to delegated partner APIs in test and production.</t>
  </si>
  <si>
    <t>Publish and support Optum endpoints and companion guidance.</t>
  </si>
  <si>
    <t>High</t>
  </si>
  <si>
    <t>How does the vendor manage API versions, endpoint changes, certificates, and release communications?</t>
  </si>
  <si>
    <t>A controlled change and release process exists across all parties.</t>
  </si>
  <si>
    <t>Align Optum release and certificate-management process to the joint operating model.</t>
  </si>
  <si>
    <t>Environment &amp; Security</t>
  </si>
  <si>
    <t>Are separate test/UAT and production environments available?</t>
  </si>
  <si>
    <t>All parties have environments, connectivity, and named support contacts.</t>
  </si>
  <si>
    <t>Provide Optum UAT and production endpoints according to the delivery plan.</t>
  </si>
  <si>
    <t>Security method, token flow, credentials, and renewal process are agreed.</t>
  </si>
  <si>
    <t>Configure Optum access and validate secure connectivity.</t>
  </si>
  <si>
    <t>Are data-use, BAA, licensing, or subcontractor approvals required before testing or production?</t>
  </si>
  <si>
    <t>Required agreements and approvals have owners and target dates.</t>
  </si>
  <si>
    <t>Support Optum-specific contracting and data-exchange requirements.</t>
  </si>
  <si>
    <t>What monitoring, audit, logging, and traceability standards must each party support?</t>
  </si>
  <si>
    <t>Correlation IDs, audit retention, operational monitoring, and access expectations are defined.</t>
  </si>
  <si>
    <t>Eligibility &amp; Member Context</t>
  </si>
  <si>
    <t>A single accountable party and real-time or file-based source are identified.</t>
  </si>
  <si>
    <t>Can the vendor pass the member, plan, line-of-business, and benefit context required by Optum?</t>
  </si>
  <si>
    <t>Required member and benefit attributes are available in each transaction.</t>
  </si>
  <si>
    <t>Define required inputs and validation / error responses.</t>
  </si>
  <si>
    <t>How are invalid, inactive, or unmatched members handled?</t>
  </si>
  <si>
    <t>Error ownership and provider-facing response are defined.</t>
  </si>
  <si>
    <t>CRD</t>
  </si>
  <si>
    <t>In-scope requests are routed to Optum with required context.</t>
  </si>
  <si>
    <t>CRD response supports the agreed next-step mechanism.</t>
  </si>
  <si>
    <t>Return forms / questionnaire availability and a pointer to DTR as supported.</t>
  </si>
  <si>
    <t>Can routing account for HCPCS, quantity, place of service, diagnosis, ordering clinician, supplier, and line of business?</t>
  </si>
  <si>
    <t>Required decision inputs are preserved and passed to Optum.</t>
  </si>
  <si>
    <t>Routing logic and fallback behavior are tested for delegated and non-delegated services.</t>
  </si>
  <si>
    <t>DTR</t>
  </si>
  <si>
    <t>Can the vendor consume and present dynamic FHIR Questionnaire resources?</t>
  </si>
  <si>
    <t>Dynamic questionnaires can be rendered and completed in the provider workflow.</t>
  </si>
  <si>
    <t>PAS</t>
  </si>
  <si>
    <t>PAS create workflow routes to Optum with complete request data.</t>
  </si>
  <si>
    <t>Does the PAS workflow support updates, cancellations, and resubmissions?</t>
  </si>
  <si>
    <t>Supported transaction lifecycle and limitations are documented.</t>
  </si>
  <si>
    <t>Process supported lifecycle events or identify alternative handling.</t>
  </si>
  <si>
    <t>Can supporting clinical documentation be submitted with or in support of PAS?</t>
  </si>
  <si>
    <t>Supported document formats, size limits, references, and transport are agreed.</t>
  </si>
  <si>
    <t>Receive supported documents and ensure availability to the delegated UM workflow.</t>
  </si>
  <si>
    <t>Are subscriptions or another mechanism used for asynchronous status updates?</t>
  </si>
  <si>
    <t>Status update approach and polling / notification responsibilities are defined.</t>
  </si>
  <si>
    <t>Support the agreed day-one status model and document future-state enhancements.</t>
  </si>
  <si>
    <t>Testing &amp; Certification</t>
  </si>
  <si>
    <t>Scenarios cover positive, negative, delegated, non-delegated, and exception workflows.</t>
  </si>
  <si>
    <t>Will testing include the health plan, interoperability vendor, Optum, delegated UM vendor, and a provider / EHR participant?</t>
  </si>
  <si>
    <t>End-to-end participants and responsibilities are confirmed.</t>
  </si>
  <si>
    <t>Participate in connectivity, functional, integrated, and end-to-end testing.</t>
  </si>
  <si>
    <t>What are the entry, exit, defect-severity, and production-readiness criteria?</t>
  </si>
  <si>
    <t>Objective UAT acceptance and go-live criteria are approved.</t>
  </si>
  <si>
    <t>Provide Optum defect triage, retest, and readiness sign-off inputs.</t>
  </si>
  <si>
    <t>How will performance, load, timeout, retry, and duplicate transactions be tested?</t>
  </si>
  <si>
    <t>Nonfunctional requirements and expected behavior are validated.</t>
  </si>
  <si>
    <t>Confirm Optum-supported thresholds and error handling.</t>
  </si>
  <si>
    <t>Operations &amp; Support</t>
  </si>
  <si>
    <t>How will transaction failures be detected, triaged, and reconciled across organizations?</t>
  </si>
  <si>
    <t>Monitoring, ticket routing, severity, escalation, and reconciliation are documented.</t>
  </si>
  <si>
    <t>Operate Optum interfaces and participate in cross-party production support.</t>
  </si>
  <si>
    <t>Who owns provider-facing support for ePA workflow questions and technical errors?</t>
  </si>
  <si>
    <t>Provider support entry point and handoff model are clear.</t>
  </si>
  <si>
    <t>Support Optum-specific escalations through the agreed support path.</t>
  </si>
  <si>
    <t>Are operational SLAs and response-time expectations aligned across all parties?</t>
  </si>
  <si>
    <t>SLA measurements, clocks, exclusions, and escalation paths are documented.</t>
  </si>
  <si>
    <t>Align Optum service expectations with the end-to-end operating model.</t>
  </si>
  <si>
    <t>How will planned maintenance, releases, and incidents be communicated?</t>
  </si>
  <si>
    <t>A joint communications and change calendar exists.</t>
  </si>
  <si>
    <t>Provide Optum maintenance, release, and incident communications.</t>
  </si>
  <si>
    <t>Interoperability Readiness Summary</t>
  </si>
  <si>
    <t>Overall Completion</t>
  </si>
  <si>
    <t>Capabilities Confirmed</t>
  </si>
  <si>
    <t>Partial / Gaps</t>
  </si>
  <si>
    <t>Dependencies / Blockers</t>
  </si>
  <si>
    <t>Total Questions</t>
  </si>
  <si>
    <t>Yes</t>
  </si>
  <si>
    <t>Partially</t>
  </si>
  <si>
    <t>No</t>
  </si>
  <si>
    <t>Unknown / Blank</t>
  </si>
  <si>
    <t>Readiness %</t>
  </si>
  <si>
    <t>Key Interpretation</t>
  </si>
  <si>
    <t>Client Decisions &amp; Next Steps</t>
  </si>
  <si>
    <t>Confirmed current-state architecture</t>
  </si>
  <si>
    <t>Open design decisions</t>
  </si>
  <si>
    <t>Critical dependencies / blockers</t>
  </si>
  <si>
    <t>Optum integration actions</t>
  </si>
  <si>
    <t>Health plan / vendor actions</t>
  </si>
  <si>
    <t>Target follow-up date</t>
  </si>
  <si>
    <t>How to Use This Assessment</t>
  </si>
  <si>
    <t>Objective</t>
  </si>
  <si>
    <t>Recommended participants</t>
  </si>
  <si>
    <t>Response definitions</t>
  </si>
  <si>
    <t>Yes = operationally available for the stated scope; Partially = available with limitations or additional design; No = not available; Unknown = owner must confirm; Not Applicable = outside agreed scope.</t>
  </si>
  <si>
    <t>Assessment method</t>
  </si>
  <si>
    <t>Complete Current-State Detail and Vendor Capability / Role first. Then assign Current Owner, document the Target-State Need, confirm the Optum role, and record the Integration / Routing Approach. Every unresolved item should have a Gap / Decision, priority, timing, and follow-up note.</t>
  </si>
  <si>
    <t>Scoring</t>
  </si>
  <si>
    <t>The summary treats Yes as full readiness and Partially as half readiness. Unknown and blank items are excluded from the denominator until assessed. The score is directional and should not replace architecture, security, contracting, or production-readiness approvals.</t>
  </si>
  <si>
    <t>Client-ready terminology</t>
  </si>
  <si>
    <t>Use “joint design,” “delegated-service routing,” and “Optum role” rather than “insert Optum.” Keep internal ownership debates and unconfirmed product commitments out of client-facing notes until aligned.</t>
  </si>
  <si>
    <t>Response</t>
  </si>
  <si>
    <t>Status</t>
  </si>
  <si>
    <t>Owner</t>
  </si>
  <si>
    <t>Score</t>
  </si>
  <si>
    <t>Decision</t>
  </si>
  <si>
    <t>Timing</t>
  </si>
  <si>
    <t>Available in Production</t>
  </si>
  <si>
    <t>No Gap</t>
  </si>
  <si>
    <t>Current</t>
  </si>
  <si>
    <t>Available in Test</t>
  </si>
  <si>
    <t>Clarification Needed</t>
  </si>
  <si>
    <t>&lt; 3 months</t>
  </si>
  <si>
    <t>In Development</t>
  </si>
  <si>
    <t>Optum</t>
  </si>
  <si>
    <t>Design Required</t>
  </si>
  <si>
    <t>3–6 months</t>
  </si>
  <si>
    <t>Unknown</t>
  </si>
  <si>
    <t>Planned</t>
  </si>
  <si>
    <t>Low</t>
  </si>
  <si>
    <t>Dependency / Blocker</t>
  </si>
  <si>
    <t>6–12 months</t>
  </si>
  <si>
    <t>Not Applicable</t>
  </si>
  <si>
    <t>Not Planned</t>
  </si>
  <si>
    <t>Shared</t>
  </si>
  <si>
    <t>Out of Scope</t>
  </si>
  <si>
    <t>&gt; 12 months</t>
  </si>
  <si>
    <t>TBD</t>
  </si>
  <si>
    <t>Optum Ancillary Benefits Management Interoperability Client-Readiness Assessment</t>
  </si>
  <si>
    <t>Interoperability VendorLead</t>
  </si>
  <si>
    <t>Has the health plan identified the business and technical owners accountable for CMS interoperability?</t>
  </si>
  <si>
    <t>Optum Role</t>
  </si>
  <si>
    <t>Which interoperability platform or vendor supports the health plan’s interoperability?</t>
  </si>
  <si>
    <t>Can the vendor route by CPT/HCPCS code, benefit, line of business, market, and delegation arrangement?</t>
  </si>
  <si>
    <t>Validate authentication and authorization method  required for system-to-system connectivity?</t>
  </si>
  <si>
    <t>Support transaction traceability across interfaces.</t>
  </si>
  <si>
    <r>
      <t xml:space="preserve">Can interoprability vendor perform </t>
    </r>
    <r>
      <rPr>
        <b/>
        <sz val="11"/>
        <color theme="1"/>
        <rFont val="Calibri"/>
        <family val="2"/>
        <scheme val="minor"/>
      </rPr>
      <t>member eligibility and benefit</t>
    </r>
    <r>
      <rPr>
        <sz val="11"/>
        <color theme="1"/>
        <rFont val="Calibri"/>
        <family val="2"/>
        <scheme val="minor"/>
      </rPr>
      <t xml:space="preserve"> </t>
    </r>
    <r>
      <rPr>
        <b/>
        <sz val="11"/>
        <color theme="1"/>
        <rFont val="Calibri"/>
        <family val="2"/>
        <scheme val="minor"/>
      </rPr>
      <t xml:space="preserve">validation </t>
    </r>
    <r>
      <rPr>
        <b/>
        <u/>
        <sz val="11"/>
        <color theme="1"/>
        <rFont val="Calibri"/>
        <family val="2"/>
        <scheme val="minor"/>
      </rPr>
      <t>before</t>
    </r>
    <r>
      <rPr>
        <b/>
        <sz val="11"/>
        <color theme="1"/>
        <rFont val="Calibri"/>
        <family val="2"/>
        <scheme val="minor"/>
      </rPr>
      <t xml:space="preserve"> </t>
    </r>
    <r>
      <rPr>
        <sz val="11"/>
        <color theme="1"/>
        <rFont val="Calibri"/>
        <family val="2"/>
        <scheme val="minor"/>
      </rPr>
      <t>CRD, DTR, or PAS routing?</t>
    </r>
  </si>
  <si>
    <t>Use agreed member data to support  determinations.</t>
  </si>
  <si>
    <t>Can the workflow present a pointer to DTR?</t>
  </si>
  <si>
    <t>Return agreed errors for Optum-routed requests.</t>
  </si>
  <si>
    <t>Health plan vendor review Optum PAS companion guide, follows instruction and sends request to Optum endpoint.</t>
  </si>
  <si>
    <t>Health plan vendor review Optum DTR companion guide, follows instruction and sends request to Optum endpoint.</t>
  </si>
  <si>
    <t>Health plan vendor review Optum CRD companion guide, follows instruction and sends request to Optum endpoint.</t>
  </si>
  <si>
    <t>Does the health plan or health plan vendor have client-specific CRD, DTR, and PAS test scenarios?</t>
  </si>
  <si>
    <t>Optum does not currently support CDex or subscriptions.</t>
  </si>
  <si>
    <t>Use this assessment in a joint working session with the health plan and its interoperability vendor to document what is available today, what remains in design, and where Optum participates in the delegated UM workflow.</t>
  </si>
  <si>
    <t>Health plan business owner; health plan interoperability and architecture leads; interoperability vendor; Optum Implementation, and Technical leads; delegated UM partner.</t>
  </si>
  <si>
    <t>Purpose: document current health plan and interoperability vendor capabilities, identify workflow and integration gaps, and define how Optum will participate in the end-to-end ePA workflow.</t>
  </si>
  <si>
    <t>Participate as the delegated-services product and integration owner.</t>
  </si>
  <si>
    <t>Vendor can recognize delegated  services (e.g., DME) and route transactions to Optum.</t>
  </si>
  <si>
    <t>Provide endpoint specifications and service-specific routing criteria; validate end-to-end design.</t>
  </si>
  <si>
    <t>Own assigned functions and coordinate delegated UM handoffs.</t>
  </si>
  <si>
    <t>Routing rules direct in-scope service requests to Optum and preserve required context.</t>
  </si>
  <si>
    <t>Provide input on routing rules.</t>
  </si>
  <si>
    <t>Can the health plan or vendor receive a provider CRD request and identify specific services (e.g., DME) as delegated to Optum?</t>
  </si>
  <si>
    <t>Determine authorization and documentation requirements for routed services.</t>
  </si>
  <si>
    <t>How are payer-owned services distinguished from Optum-delegated services?</t>
  </si>
  <si>
    <t>Participate in scenario validation.</t>
  </si>
  <si>
    <t>Provide requirements to route and return a response.</t>
  </si>
  <si>
    <t>Provide service-specific scenarios and expected outcomes for Optum-owned capabilities.</t>
  </si>
  <si>
    <t>Can the vendor submit FHIR PAS requests for delegated services to Optum?</t>
  </si>
  <si>
    <t>Which FHIR version, Da Vinci PAS/DTR/CRD versions does the vendor currently support?</t>
  </si>
  <si>
    <t>Has the vendor been through any conformance or interoperability testing (e.g., HL7 Da Vinci Connectathon), or do they have a FHIR sandbox available before UAT?</t>
  </si>
  <si>
    <t>What transaction volume should we expect (peak TPS, average daily volume) across CRD, DTR, and PAS combined?</t>
  </si>
  <si>
    <t>Does the vendor's system handle duplicate/retried submissions idempotently — i.e., can it detect and avoid sending us the same PAS request more than once?</t>
  </si>
  <si>
    <t>Our CRD/DTR/PAS endpoints authenticate using OAuth 2.0 client credentials (client ID/secret). Can the vendor's platform work with that model, or do they need asymmetric JWT-based client assertion (SMART Backend Services / JWKS)?</t>
  </si>
  <si>
    <t>Confirm support version.</t>
  </si>
  <si>
    <t>Confirm volume expectation.</t>
  </si>
  <si>
    <t xml:space="preserve">Confirm behavior. </t>
  </si>
  <si>
    <t>Oauth 2.0 is supported.</t>
  </si>
  <si>
    <t>Confirm testing goals.</t>
  </si>
  <si>
    <t>Vendor has been through conformance and has documented performance.</t>
  </si>
  <si>
    <t>Vendor has documented procedure.</t>
  </si>
  <si>
    <t>Health plan and vendor have documented procedures and timing.</t>
  </si>
  <si>
    <t>Current Owner (Name, Email Phone, Time Zone)</t>
  </si>
  <si>
    <t>Vendor supports FHIR R4.</t>
  </si>
  <si>
    <t>EHR provider system sends to Health Plan / Vendor who routes to Optum</t>
  </si>
  <si>
    <t>Optum ABM Interoperability Readiness Assessment - Version History</t>
  </si>
  <si>
    <t>Record material workbook changes, the affected tabs, responsible editor, and review status. Add the newest entry directly below the header.</t>
  </si>
  <si>
    <t>Version</t>
  </si>
  <si>
    <t>Effective Date</t>
  </si>
  <si>
    <t>Updated By</t>
  </si>
  <si>
    <t>Change Summary</t>
  </si>
  <si>
    <t>Sections / Tabs Affected</t>
  </si>
  <si>
    <t>Review / Approval Status</t>
  </si>
  <si>
    <t>Source / Notes</t>
  </si>
  <si>
    <t>v1.0</t>
  </si>
  <si>
    <t>Tanya Hendrickson</t>
  </si>
  <si>
    <t>Original draft</t>
  </si>
  <si>
    <t>v1.1</t>
  </si>
  <si>
    <t>Yvonne Gee</t>
  </si>
  <si>
    <t xml:space="preserve"> - Expanded eligibility and member-context questions to address the recently identified eligibility-check requirement.
- Added additional DTR questions around questionnaire rendering, ownership, and workflow handling.
- Added PAS lifecycle and operational readiness questions (status handling, updates, duplicate submissions, attachments).
- Added recommendations to strengthen evidence and documentation references.
- Added version history tab</t>
  </si>
  <si>
    <t>Client assessement, readiness summary, &amp; assessment guide</t>
  </si>
  <si>
    <t>Working Draft</t>
  </si>
  <si>
    <t>https://developer.optum.com/analyticsandinsights/reference/overview-3</t>
  </si>
  <si>
    <t>https://developer.optum.com/analyticsandinsights/reference/overview-2</t>
  </si>
  <si>
    <t>https://developer.optum.com/analyticsandinsights/reference/abm-coverage-requirements-discovery-crd-api</t>
  </si>
  <si>
    <t>Qualified Health Plan (ACA marketplace), Medicare Advantage, and Children's Health Insurance Program - three of the payer types subject to CMS-0057-F.</t>
  </si>
  <si>
    <t>QHP / MA / CHIP</t>
  </si>
  <si>
    <t>The payer product category, such as Medicare Advantage, Medicaid, or commercial, used to determine which regulatory requirements and benefit rules apply.</t>
  </si>
  <si>
    <t>LOB (Line of Business)</t>
  </si>
  <si>
    <t>A Da Vinci implementation guide for exchanging clinical documentation and, in newer use cases, asynchronous status updates. Not currently supported by Optum.</t>
  </si>
  <si>
    <t>CDex (Clinical Data Exchange)</t>
  </si>
  <si>
    <t>A standardized code set, including durable medical equipment codes, used alongside CPT to identify services and supplies.</t>
  </si>
  <si>
    <t>HCPCS (Healthcare Common Procedure Coding System)</t>
  </si>
  <si>
    <t>A standardized code set describing medical, surgical, and diagnostic services, used to determine whether a service requires prior authorization.</t>
  </si>
  <si>
    <t>CPT (Current Procedural Terminology)</t>
  </si>
  <si>
    <t>A FHIR authentication profile that uses asymmetric JWT-based client assertions, rather than a shared client secret, for system-to-system access.</t>
  </si>
  <si>
    <t>SMART Backend Services</t>
  </si>
  <si>
    <t>A published set of cryptographic keys used to verify signed tokens; relevant to SMART Backend Services authentication.</t>
  </si>
  <si>
    <t>JWKS (JSON Web Key Set)</t>
  </si>
  <si>
    <t>An industry-standard authorization framework used to grant secure, limited access between systems; commonly used for FHIR API authentication.</t>
  </si>
  <si>
    <t>OAuth 2.0</t>
  </si>
  <si>
    <t>A measure of peak system throughput, used in capacity planning.</t>
  </si>
  <si>
    <t>TPS (Transactions Per Second)</t>
  </si>
  <si>
    <t>A documented performance commitment, such as response time or uptime, between parties.</t>
  </si>
  <si>
    <t>SLA (Service Level Agreement)</t>
  </si>
  <si>
    <t>The testing phase where business or clinical users validate that a system meets requirements before go-live.</t>
  </si>
  <si>
    <t>UAT (User Acceptance Testing)</t>
  </si>
  <si>
    <t>The HIPAA-required contract governing how a vendor may use and protect protected health information on a covered entity's behalf.</t>
  </si>
  <si>
    <t>BAA (Business Associate Agreement)</t>
  </si>
  <si>
    <t>A responsibility-assignment framework (Responsible, Accountable, Consulted, Informed) used to document who owns each part of a workflow.</t>
  </si>
  <si>
    <t>RACI</t>
  </si>
  <si>
    <t>A third party (in this case, Optum) to whom the health plan has delegated utilization management and prior authorization decisions for specific services.</t>
  </si>
  <si>
    <t>Delegated UM vendor</t>
  </si>
  <si>
    <t>Utilization management - the clinical review process, of which prior authorization is a part, used to determine medical necessity.</t>
  </si>
  <si>
    <t>UM</t>
  </si>
  <si>
    <t>The CMS Interoperability and Prior Authorization Final Rule. Requires Prior Authorization, Provider Access, and Payer-to-Payer APIs, shorter decision timeframes, specific denial reasons, and public reporting. Most provisions are effective January 1, 2027.</t>
  </si>
  <si>
    <t>CMS-0057-F</t>
  </si>
  <si>
    <t>United States Core Data for Interoperability - the standardized set of health data classes required to be exchanged via these APIs.</t>
  </si>
  <si>
    <t>USCDI</t>
  </si>
  <si>
    <t>An HL7 initiative that develops FHIR implementation guides, including CRD, DTR, and PAS, for value-based care and prior authorization use cases.</t>
  </si>
  <si>
    <t>Da Vinci Project</t>
  </si>
  <si>
    <t>Health Level Seven International, the standards organization that publishes FHIR and the Da Vinci implementation guides.</t>
  </si>
  <si>
    <t>HL7</t>
  </si>
  <si>
    <t>The HL7 data-exchange standard (current version R4) that CRD, DTR, and PAS are built on.</t>
  </si>
  <si>
    <t>FHIR (Fast Healthcare Interoperability Resources)</t>
  </si>
  <si>
    <t>Electronic prior authorization - the umbrella term for the CRD/DTR/PAS workflow that replaces phone, fax, and portal-based prior authorization.</t>
  </si>
  <si>
    <t>ePA</t>
  </si>
  <si>
    <t>Da Vinci implementation guide used to electronically submit the actual prior authorization request, and receive the determination, via FHIR.</t>
  </si>
  <si>
    <t>PAS (Prior Authorization Support)</t>
  </si>
  <si>
    <t>Da Vinci implementation guide that presents the provider with the specific electronic form or questionnaire needed to support a prior authorization request.</t>
  </si>
  <si>
    <t>DTR (Documentation Templates and Rules)</t>
  </si>
  <si>
    <t>FHIR-based Da Vinci implementation guide that lets a provider's EHR check, at the point of order, whether a service needs prior authorization and what documentation is required.</t>
  </si>
  <si>
    <t>CRD (Coverage Requirements Discovery)</t>
  </si>
  <si>
    <t>Glossary of Acronyms &amp; Terms</t>
  </si>
  <si>
    <t>v1.2</t>
  </si>
  <si>
    <t xml:space="preserve"> - Incorporated Tiffany/team glossary</t>
  </si>
  <si>
    <t>Glossary</t>
  </si>
  <si>
    <t>Review meeting with Impl. Team 9/25/26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</si>
</sst>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8">
    <font>
      <sz val="11"/>
      <color theme="1"/>
      <name val="Calibri"/>
      <family val="2"/>
      <scheme val="minor"/>
    </font>
    <font>
      <b/>
      <sz val="20"/>
      <color rgb="FFFFFFFF"/>
      <name val="Calibri"/>
      <family val="2"/>
    </font>
    <font>
      <b/>
      <sz val="11"/>
      <color rgb="FF666666"/>
      <name val="Calibri"/>
      <family val="2"/>
    </font>
    <font>
      <sz val="11"/>
      <color rgb="FF0000FF"/>
      <name val="Calibri"/>
      <family val="2"/>
    </font>
    <font>
      <b/>
      <sz val="11"/>
      <color rgb="FFFFFFFF"/>
      <name val="Calibri"/>
      <family val="2"/>
    </font>
    <font>
      <sz val="11"/>
      <color rgb="FF666666"/>
      <name val="Calibri"/>
      <family val="2"/>
    </font>
    <font>
      <i/>
      <sz val="11"/>
      <color rgb="FF666666"/>
      <name val="Calibri"/>
      <family val="2"/>
    </font>
    <font>
      <b/>
      <sz val="16"/>
      <color rgb="FF003B5C"/>
      <name val="Calibri"/>
      <family val="2"/>
    </font>
    <font>
      <b/>
      <sz val="14"/>
      <color rgb="FFFFFFFF"/>
      <name val="Calibri"/>
      <family val="2"/>
    </font>
    <font>
      <b/>
      <sz val="11"/>
      <color rgb="FF003B5C"/>
      <name val="Calibri"/>
      <family val="2"/>
    </font>
    <font>
      <b/>
      <sz val="11"/>
      <color theme="1"/>
      <name val="Calibri"/>
      <family val="2"/>
      <scheme val="minor"/>
    </font>
    <font>
      <b/>
      <u/>
      <sz val="11"/>
      <color theme="1"/>
      <name val="Calibri"/>
      <family val="2"/>
      <scheme val="minor"/>
    </font>
    <font>
      <sz val="10"/>
      <color rgb="FFFFFFFF"/>
      <name val="Calibri"/>
      <family val="2"/>
    </font>
    <font>
      <sz val="11"/>
      <name val="Calibri (Body)"/>
    </font>
    <font>
      <u/>
      <sz val="11"/>
      <color theme="10"/>
      <name val="Calibri"/>
      <family val="2"/>
      <scheme val="minor"/>
    </font>
    <font>
      <b/>
      <sz val="11"/>
      <color rgb="FF003B5C"/>
      <name val="Calibri"/>
    </font>
    <font>
      <b/>
      <sz val="20"/>
      <color rgb="FFFFFFFF"/>
      <name val="Calibri"/>
    </font>
    <font>
      <sz val="8"/>
      <name val="Calibri"/>
      <family val="2"/>
      <scheme val="minor"/>
    </font>
  </fonts>
  <fills count="8">
    <fill>
      <patternFill patternType="none"/>
    </fill>
    <fill>
      <patternFill patternType="gray125"/>
    </fill>
    <fill>
      <patternFill patternType="solid">
        <fgColor rgb="FF003B5C"/>
      </patternFill>
    </fill>
    <fill>
      <patternFill patternType="solid">
        <fgColor rgb="FF0077A8"/>
      </patternFill>
    </fill>
    <fill>
      <patternFill patternType="solid">
        <fgColor rgb="FFF2F2F2"/>
      </patternFill>
    </fill>
    <fill>
      <patternFill patternType="solid">
        <fgColor rgb="FFFFF2CC"/>
      </patternFill>
    </fill>
    <fill>
      <patternFill patternType="solid">
        <fgColor rgb="FFD9F0F0"/>
      </patternFill>
    </fill>
    <fill>
      <patternFill patternType="solid">
        <fgColor rgb="FFDDEBF7"/>
      </patternFill>
    </fill>
  </fills>
  <borders count="6">
    <border>
      <left/>
      <right/>
      <top/>
      <bottom/>
      <diagonal/>
    </border>
    <border>
      <left/>
      <right/>
      <top/>
      <bottom style="thin">
        <color rgb="FFD9E1F2"/>
      </bottom>
      <diagonal/>
    </border>
    <border>
      <left/>
      <right/>
      <top/>
      <bottom style="medium">
        <color rgb="FF00A6A6"/>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4" fillId="0" borderId="0" applyNumberFormat="0" applyFill="0" applyBorder="0" applyAlignment="0" applyProtection="0"/>
  </cellStyleXfs>
  <cellXfs count="42">
    <xf numFmtId="0" fontId="0" fillId="0" borderId="0" xfId="0"/>
    <xf numFmtId="0" fontId="2" fillId="4" borderId="0" xfId="0" applyFont="1" applyFill="1"/>
    <xf numFmtId="0" fontId="4" fillId="2" borderId="2" xfId="0" applyFont="1" applyFill="1" applyBorder="1" applyAlignment="1">
      <alignment vertical="center" wrapText="1"/>
    </xf>
    <xf numFmtId="0" fontId="2" fillId="0" borderId="0" xfId="0" applyFont="1"/>
    <xf numFmtId="9" fontId="7" fillId="6" borderId="0" xfId="0" applyNumberFormat="1" applyFont="1" applyFill="1"/>
    <xf numFmtId="0" fontId="7" fillId="6" borderId="0" xfId="0" applyFont="1" applyFill="1"/>
    <xf numFmtId="0" fontId="4" fillId="2" borderId="0" xfId="0" applyFont="1" applyFill="1" applyAlignment="1">
      <alignment wrapText="1"/>
    </xf>
    <xf numFmtId="0" fontId="3" fillId="5" borderId="1" xfId="0" applyFont="1" applyFill="1" applyBorder="1"/>
    <xf numFmtId="0" fontId="0" fillId="0" borderId="1" xfId="0" applyBorder="1" applyAlignment="1">
      <alignment vertical="top" wrapText="1"/>
    </xf>
    <xf numFmtId="0" fontId="3" fillId="0" borderId="1" xfId="0" applyFont="1" applyBorder="1" applyAlignment="1">
      <alignment vertical="top" wrapText="1"/>
    </xf>
    <xf numFmtId="0" fontId="5" fillId="0" borderId="1" xfId="0" applyFont="1" applyBorder="1" applyAlignment="1">
      <alignment vertical="top" wrapText="1"/>
    </xf>
    <xf numFmtId="9" fontId="0" fillId="0" borderId="1" xfId="0" applyNumberFormat="1" applyBorder="1" applyAlignment="1">
      <alignment vertical="top" wrapText="1"/>
    </xf>
    <xf numFmtId="0" fontId="9" fillId="7" borderId="0" xfId="0" applyFont="1" applyFill="1" applyAlignment="1">
      <alignment vertical="top"/>
    </xf>
    <xf numFmtId="0" fontId="0" fillId="0" borderId="0" xfId="0" applyAlignment="1">
      <alignment vertical="top"/>
    </xf>
    <xf numFmtId="0" fontId="4" fillId="2" borderId="2" xfId="0" applyFont="1" applyFill="1" applyBorder="1" applyAlignment="1">
      <alignment horizontal="center" vertical="center" wrapText="1"/>
    </xf>
    <xf numFmtId="0" fontId="0" fillId="0" borderId="1" xfId="0" applyBorder="1" applyAlignment="1">
      <alignment horizontal="center" vertical="top" wrapText="1"/>
    </xf>
    <xf numFmtId="164" fontId="0" fillId="0" borderId="0" xfId="0" applyNumberFormat="1" applyAlignment="1">
      <alignment horizontal="left"/>
    </xf>
    <xf numFmtId="0" fontId="4" fillId="2" borderId="0" xfId="0" applyFont="1" applyFill="1" applyAlignment="1">
      <alignment vertical="center" wrapText="1"/>
    </xf>
    <xf numFmtId="164" fontId="4" fillId="2" borderId="0" xfId="0" applyNumberFormat="1" applyFont="1" applyFill="1" applyAlignment="1">
      <alignment horizontal="left" vertical="center" wrapText="1"/>
    </xf>
    <xf numFmtId="0" fontId="13" fillId="0" borderId="3" xfId="0" applyFont="1" applyBorder="1" applyAlignment="1">
      <alignment vertical="center" wrapText="1"/>
    </xf>
    <xf numFmtId="164" fontId="13" fillId="0" borderId="3" xfId="0" applyNumberFormat="1" applyFont="1" applyBorder="1" applyAlignment="1">
      <alignment horizontal="left" vertical="center" wrapText="1"/>
    </xf>
    <xf numFmtId="0" fontId="13" fillId="0" borderId="0" xfId="0" applyFont="1" applyAlignment="1">
      <alignment wrapText="1"/>
    </xf>
    <xf numFmtId="0" fontId="13" fillId="0" borderId="4" xfId="0" applyFont="1" applyBorder="1" applyAlignment="1">
      <alignment vertical="top" wrapText="1"/>
    </xf>
    <xf numFmtId="164" fontId="13" fillId="0" borderId="4" xfId="0" applyNumberFormat="1" applyFont="1" applyBorder="1" applyAlignment="1">
      <alignment horizontal="left" vertical="top" wrapText="1"/>
    </xf>
    <xf numFmtId="0" fontId="0" fillId="0" borderId="0" xfId="0" applyAlignment="1">
      <alignment wrapText="1"/>
    </xf>
    <xf numFmtId="164" fontId="0" fillId="0" borderId="0" xfId="0" applyNumberFormat="1" applyAlignment="1">
      <alignment horizontal="left" wrapText="1"/>
    </xf>
    <xf numFmtId="0" fontId="0" fillId="0" borderId="5" xfId="0" applyBorder="1" applyAlignment="1">
      <alignment wrapText="1"/>
    </xf>
    <xf numFmtId="164" fontId="0" fillId="0" borderId="5" xfId="0" applyNumberFormat="1" applyBorder="1" applyAlignment="1">
      <alignment horizontal="left" wrapText="1"/>
    </xf>
    <xf numFmtId="0" fontId="14" fillId="0" borderId="1" xfId="1" applyBorder="1" applyAlignment="1">
      <alignment vertical="top" wrapText="1"/>
    </xf>
    <xf numFmtId="0" fontId="6" fillId="6" borderId="0" xfId="0" applyFont="1" applyFill="1" applyAlignment="1">
      <alignment wrapText="1"/>
    </xf>
    <xf numFmtId="0" fontId="0" fillId="0" borderId="0" xfId="0"/>
    <xf numFmtId="0" fontId="12" fillId="3" borderId="0" xfId="0" applyFont="1" applyFill="1" applyAlignment="1">
      <alignment vertical="center" wrapText="1"/>
    </xf>
    <xf numFmtId="0" fontId="3" fillId="5" borderId="1" xfId="0" applyFont="1" applyFill="1" applyBorder="1"/>
    <xf numFmtId="0" fontId="0" fillId="0" borderId="1" xfId="0" applyBorder="1"/>
    <xf numFmtId="0" fontId="1" fillId="2" borderId="0" xfId="0" applyFont="1" applyFill="1" applyAlignment="1">
      <alignment vertical="center"/>
    </xf>
    <xf numFmtId="0" fontId="1" fillId="2" borderId="0" xfId="0" applyFont="1" applyFill="1"/>
    <xf numFmtId="0" fontId="0" fillId="5" borderId="0" xfId="0" applyFill="1"/>
    <xf numFmtId="0" fontId="8" fillId="2" borderId="0" xfId="0" applyFont="1" applyFill="1"/>
    <xf numFmtId="0" fontId="0" fillId="0" borderId="0" xfId="0" applyAlignment="1">
      <alignment vertical="top" wrapText="1"/>
    </xf>
    <xf numFmtId="0" fontId="0" fillId="0" borderId="0" xfId="0" applyAlignment="1">
      <alignment vertical="top"/>
    </xf>
    <xf numFmtId="0" fontId="15" fillId="7" borderId="0" xfId="0" applyFont="1" applyFill="1" applyAlignment="1">
      <alignment vertical="top" wrapText="1"/>
    </xf>
    <xf numFmtId="0" fontId="16" fillId="2" borderId="0" xfId="0" applyFont="1" applyFill="1"/>
  </cellXfs>
  <cellStyles count="2">
    <cellStyle name="Hyperlink" xfId="1" builtinId="8"/>
    <cellStyle name="Normal" xfId="0" builtinId="0"/>
  </cellStyles>
  <dxfs count="5">
    <dxf>
      <fill>
        <patternFill patternType="solid">
          <fgColor rgb="FFFCE4D6"/>
        </patternFill>
      </fill>
    </dxf>
    <dxf>
      <fill>
        <patternFill patternType="solid">
          <fgColor rgb="FFF4CCCC"/>
        </patternFill>
      </fill>
    </dxf>
    <dxf>
      <fill>
        <patternFill patternType="solid">
          <fgColor rgb="FFF4CCCC"/>
        </patternFill>
      </fill>
    </dxf>
    <dxf>
      <fill>
        <patternFill patternType="solid">
          <fgColor rgb="FFFFF2CC"/>
        </patternFill>
      </fill>
    </dxf>
    <dxf>
      <fill>
        <patternFill patternType="solid">
          <fgColor rgb="FFD9EAD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Readiness by Assessment Area</a:t>
            </a:r>
          </a:p>
        </c:rich>
      </c:tx>
      <c:overlay val="1"/>
    </c:title>
    <c:autoTitleDeleted val="0"/>
    <c:plotArea>
      <c:layout/>
      <c:barChart>
        <c:barDir val="col"/>
        <c:grouping val="clustered"/>
        <c:varyColors val="1"/>
        <c:ser>
          <c:idx val="0"/>
          <c:order val="0"/>
          <c:tx>
            <c:strRef>
              <c:f>'Readiness Summary'!$G$9</c:f>
              <c:strCache>
                <c:ptCount val="1"/>
                <c:pt idx="0">
                  <c:v>Readiness %</c:v>
                </c:pt>
              </c:strCache>
            </c:strRef>
          </c:tx>
          <c:spPr>
            <a:ln>
              <a:prstDash val="solid"/>
            </a:ln>
          </c:spPr>
          <c:invertIfNegative val="1"/>
          <c:cat>
            <c:strRef>
              <c:f>'Readiness Summary'!$A$10:$A$18</c:f>
              <c:strCache>
                <c:ptCount val="9"/>
                <c:pt idx="0">
                  <c:v>Governance &amp; Strategy</c:v>
                </c:pt>
                <c:pt idx="1">
                  <c:v>Vendor &amp; Platform</c:v>
                </c:pt>
                <c:pt idx="2">
                  <c:v>Environment &amp; Security</c:v>
                </c:pt>
                <c:pt idx="3">
                  <c:v>Eligibility &amp; Member Context</c:v>
                </c:pt>
                <c:pt idx="4">
                  <c:v>CRD</c:v>
                </c:pt>
                <c:pt idx="5">
                  <c:v>DTR</c:v>
                </c:pt>
                <c:pt idx="6">
                  <c:v>PAS</c:v>
                </c:pt>
                <c:pt idx="7">
                  <c:v>Testing &amp; Certification</c:v>
                </c:pt>
                <c:pt idx="8">
                  <c:v>Operations &amp; Support</c:v>
                </c:pt>
              </c:strCache>
            </c:strRef>
          </c:cat>
          <c:val>
            <c:numRef>
              <c:f>'Readiness Summary'!$G$10:$G$18</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2E15-4D21-980E-F544CE0C6859}"/>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scaling>
        <c:delete val="1"/>
        <c:axPos val="l"/>
        <c:majorGridlines/>
        <c:title>
          <c:tx>
            <c:rich>
              <a:bodyPr/>
              <a:lstStyle/>
              <a:p>
                <a:pPr>
                  <a:defRPr/>
                </a:pPr>
                <a:r>
                  <a:rPr lang="en-US"/>
                  <a:t>Readiness %</a:t>
                </a:r>
              </a:p>
            </c:rich>
          </c:tx>
          <c:overlay val="1"/>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0</xdr:colOff>
      <xdr:row>2</xdr:row>
      <xdr:rowOff>0</xdr:rowOff>
    </xdr:from>
    <xdr:ext cx="5040000" cy="252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developer.optum.com/analyticsandinsights/reference/abm-coverage-requirements-discovery-crd-api" TargetMode="External"/><Relationship Id="rId2" Type="http://schemas.openxmlformats.org/officeDocument/2006/relationships/hyperlink" Target="https://developer.optum.com/analyticsandinsights/reference/overview-2" TargetMode="External"/><Relationship Id="rId1" Type="http://schemas.openxmlformats.org/officeDocument/2006/relationships/hyperlink" Target="https://developer.optum.com/analyticsandinsights/reference/overview-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C2222-2F1E-FE47-90AA-E5E3E93DDBB7}">
  <dimension ref="A1:G61"/>
  <sheetViews>
    <sheetView zoomScale="115" zoomScaleNormal="115" workbookViewId="0">
      <selection activeCell="C8" sqref="C8"/>
    </sheetView>
  </sheetViews>
  <sheetFormatPr defaultColWidth="11.42578125" defaultRowHeight="15"/>
  <cols>
    <col min="1" max="1" width="14" customWidth="1"/>
    <col min="2" max="2" width="16" style="16" customWidth="1"/>
    <col min="3" max="3" width="22" customWidth="1"/>
    <col min="4" max="4" width="55" customWidth="1"/>
    <col min="5" max="5" width="30" customWidth="1"/>
    <col min="6" max="6" width="24" customWidth="1"/>
    <col min="7" max="7" width="48" customWidth="1"/>
  </cols>
  <sheetData>
    <row r="1" spans="1:7" ht="26.25">
      <c r="A1" s="34" t="s">
        <v>207</v>
      </c>
      <c r="B1" s="30"/>
      <c r="C1" s="30"/>
      <c r="D1" s="30"/>
      <c r="E1" s="30"/>
      <c r="F1" s="30"/>
      <c r="G1" s="30"/>
    </row>
    <row r="2" spans="1:7" ht="36" customHeight="1">
      <c r="A2" s="31" t="s">
        <v>208</v>
      </c>
      <c r="B2" s="30"/>
      <c r="C2" s="30"/>
      <c r="D2" s="30"/>
      <c r="E2" s="30"/>
      <c r="F2" s="30"/>
      <c r="G2" s="30"/>
    </row>
    <row r="3" spans="1:7" ht="9.9499999999999993" customHeight="1"/>
    <row r="4" spans="1:7">
      <c r="A4" s="17" t="s">
        <v>209</v>
      </c>
      <c r="B4" s="18" t="s">
        <v>210</v>
      </c>
      <c r="C4" s="17" t="s">
        <v>211</v>
      </c>
      <c r="D4" s="17" t="s">
        <v>212</v>
      </c>
      <c r="E4" s="17" t="s">
        <v>213</v>
      </c>
      <c r="F4" s="17" t="s">
        <v>214</v>
      </c>
      <c r="G4" s="17" t="s">
        <v>215</v>
      </c>
    </row>
    <row r="5" spans="1:7" s="21" customFormat="1" ht="14.25">
      <c r="A5" s="19" t="s">
        <v>216</v>
      </c>
      <c r="B5" s="20">
        <v>46286</v>
      </c>
      <c r="C5" s="19" t="s">
        <v>217</v>
      </c>
      <c r="D5" s="19" t="s">
        <v>218</v>
      </c>
      <c r="E5" s="19"/>
      <c r="F5" s="19"/>
      <c r="G5" s="19"/>
    </row>
    <row r="6" spans="1:7" s="21" customFormat="1" ht="156.75">
      <c r="A6" s="22" t="s">
        <v>219</v>
      </c>
      <c r="B6" s="23">
        <v>46288</v>
      </c>
      <c r="C6" s="22" t="s">
        <v>220</v>
      </c>
      <c r="D6" s="22" t="s">
        <v>221</v>
      </c>
      <c r="E6" s="22" t="s">
        <v>222</v>
      </c>
      <c r="F6" s="22" t="s">
        <v>223</v>
      </c>
      <c r="G6" s="22"/>
    </row>
    <row r="7" spans="1:7" s="21" customFormat="1" ht="28.5">
      <c r="A7" s="22" t="s">
        <v>276</v>
      </c>
      <c r="B7" s="23">
        <v>46290</v>
      </c>
      <c r="C7" s="22" t="s">
        <v>217</v>
      </c>
      <c r="D7" s="22" t="s">
        <v>277</v>
      </c>
      <c r="E7" s="22" t="s">
        <v>278</v>
      </c>
      <c r="F7" s="22" t="s">
        <v>279</v>
      </c>
      <c r="G7" s="22"/>
    </row>
    <row r="8" spans="1:7" s="24" customFormat="1">
      <c r="B8" s="25"/>
    </row>
    <row r="9" spans="1:7" s="24" customFormat="1">
      <c r="B9" s="25"/>
    </row>
    <row r="10" spans="1:7" s="24" customFormat="1">
      <c r="B10" s="25"/>
    </row>
    <row r="11" spans="1:7" s="24" customFormat="1">
      <c r="B11" s="25"/>
    </row>
    <row r="12" spans="1:7" s="24" customFormat="1">
      <c r="B12" s="25"/>
    </row>
    <row r="13" spans="1:7" s="24" customFormat="1">
      <c r="B13" s="25"/>
    </row>
    <row r="14" spans="1:7" s="24" customFormat="1">
      <c r="B14" s="25"/>
    </row>
    <row r="15" spans="1:7" s="24" customFormat="1">
      <c r="B15" s="25"/>
    </row>
    <row r="16" spans="1:7" s="24" customFormat="1">
      <c r="B16" s="25"/>
    </row>
    <row r="17" spans="2:2" s="24" customFormat="1">
      <c r="B17" s="25"/>
    </row>
    <row r="18" spans="2:2" s="24" customFormat="1">
      <c r="B18" s="25"/>
    </row>
    <row r="19" spans="2:2" s="24" customFormat="1">
      <c r="B19" s="25"/>
    </row>
    <row r="20" spans="2:2" s="24" customFormat="1">
      <c r="B20" s="25"/>
    </row>
    <row r="21" spans="2:2" s="24" customFormat="1">
      <c r="B21" s="25"/>
    </row>
    <row r="22" spans="2:2" s="24" customFormat="1">
      <c r="B22" s="25"/>
    </row>
    <row r="23" spans="2:2" s="24" customFormat="1">
      <c r="B23" s="25"/>
    </row>
    <row r="24" spans="2:2" s="24" customFormat="1">
      <c r="B24" s="25"/>
    </row>
    <row r="25" spans="2:2" s="24" customFormat="1">
      <c r="B25" s="25"/>
    </row>
    <row r="26" spans="2:2" s="24" customFormat="1">
      <c r="B26" s="25"/>
    </row>
    <row r="27" spans="2:2" s="24" customFormat="1">
      <c r="B27" s="25"/>
    </row>
    <row r="28" spans="2:2" s="24" customFormat="1">
      <c r="B28" s="25"/>
    </row>
    <row r="29" spans="2:2" s="24" customFormat="1">
      <c r="B29" s="25"/>
    </row>
    <row r="30" spans="2:2" s="24" customFormat="1">
      <c r="B30" s="25"/>
    </row>
    <row r="31" spans="2:2" s="24" customFormat="1">
      <c r="B31" s="25"/>
    </row>
    <row r="32" spans="2:2" s="24" customFormat="1">
      <c r="B32" s="25"/>
    </row>
    <row r="33" spans="2:2" s="24" customFormat="1">
      <c r="B33" s="25"/>
    </row>
    <row r="34" spans="2:2" s="24" customFormat="1">
      <c r="B34" s="25"/>
    </row>
    <row r="35" spans="2:2" s="24" customFormat="1">
      <c r="B35" s="25"/>
    </row>
    <row r="36" spans="2:2" s="24" customFormat="1">
      <c r="B36" s="25"/>
    </row>
    <row r="37" spans="2:2" s="24" customFormat="1">
      <c r="B37" s="25"/>
    </row>
    <row r="38" spans="2:2" s="24" customFormat="1">
      <c r="B38" s="25"/>
    </row>
    <row r="39" spans="2:2" s="24" customFormat="1">
      <c r="B39" s="25"/>
    </row>
    <row r="40" spans="2:2" s="24" customFormat="1">
      <c r="B40" s="25"/>
    </row>
    <row r="41" spans="2:2" s="24" customFormat="1">
      <c r="B41" s="25"/>
    </row>
    <row r="42" spans="2:2" s="24" customFormat="1">
      <c r="B42" s="25"/>
    </row>
    <row r="43" spans="2:2" s="24" customFormat="1">
      <c r="B43" s="25"/>
    </row>
    <row r="44" spans="2:2" s="24" customFormat="1">
      <c r="B44" s="25"/>
    </row>
    <row r="45" spans="2:2" s="24" customFormat="1">
      <c r="B45" s="25"/>
    </row>
    <row r="46" spans="2:2" s="24" customFormat="1">
      <c r="B46" s="25"/>
    </row>
    <row r="47" spans="2:2" s="24" customFormat="1">
      <c r="B47" s="25"/>
    </row>
    <row r="48" spans="2:2" s="24" customFormat="1">
      <c r="B48" s="25"/>
    </row>
    <row r="49" spans="1:7" s="24" customFormat="1">
      <c r="B49" s="25"/>
    </row>
    <row r="50" spans="1:7" s="24" customFormat="1">
      <c r="B50" s="25"/>
    </row>
    <row r="51" spans="1:7" s="24" customFormat="1">
      <c r="B51" s="25"/>
    </row>
    <row r="52" spans="1:7" s="24" customFormat="1">
      <c r="B52" s="25"/>
    </row>
    <row r="53" spans="1:7" s="24" customFormat="1">
      <c r="B53" s="25"/>
    </row>
    <row r="54" spans="1:7" s="24" customFormat="1">
      <c r="A54" s="26"/>
      <c r="B54" s="27"/>
      <c r="C54" s="26"/>
      <c r="D54" s="26"/>
      <c r="E54" s="26"/>
      <c r="F54" s="26"/>
      <c r="G54" s="26"/>
    </row>
    <row r="55" spans="1:7" s="24" customFormat="1">
      <c r="B55" s="25"/>
    </row>
    <row r="56" spans="1:7" s="24" customFormat="1">
      <c r="B56" s="25"/>
    </row>
    <row r="57" spans="1:7" s="24" customFormat="1">
      <c r="B57" s="25"/>
    </row>
    <row r="58" spans="1:7" s="24" customFormat="1">
      <c r="B58" s="25"/>
    </row>
    <row r="59" spans="1:7" s="24" customFormat="1">
      <c r="B59" s="25"/>
    </row>
    <row r="60" spans="1:7" s="24" customFormat="1">
      <c r="B60" s="25"/>
    </row>
    <row r="61" spans="1:7" s="24" customFormat="1">
      <c r="B61" s="25"/>
    </row>
  </sheetData>
  <mergeCells count="2">
    <mergeCell ref="A1:G1"/>
    <mergeCell ref="A2:G2"/>
  </mergeCells>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4"/>
  <sheetViews>
    <sheetView showGridLines="0" tabSelected="1" topLeftCell="C1" zoomScale="55" zoomScaleNormal="55" workbookViewId="0">
      <pane ySplit="8" topLeftCell="A28" activePane="bottomLeft" state="frozen"/>
      <selection pane="bottomLeft" activeCell="I31" sqref="I31"/>
    </sheetView>
  </sheetViews>
  <sheetFormatPr defaultColWidth="8.85546875" defaultRowHeight="15"/>
  <cols>
    <col min="1" max="1" width="14.42578125" customWidth="1"/>
    <col min="2" max="2" width="13.42578125" customWidth="1"/>
    <col min="3" max="3" width="34.42578125" customWidth="1"/>
    <col min="4" max="4" width="18" customWidth="1"/>
    <col min="5" max="5" width="25.42578125" customWidth="1"/>
    <col min="6" max="6" width="22.42578125" customWidth="1"/>
    <col min="7" max="7" width="23.42578125" customWidth="1"/>
    <col min="8" max="8" width="38.42578125" customWidth="1"/>
    <col min="9" max="9" width="26.140625" customWidth="1"/>
    <col min="10" max="10" width="34" customWidth="1"/>
    <col min="11" max="11" width="22" customWidth="1"/>
    <col min="12" max="12" width="11.42578125" customWidth="1"/>
    <col min="13" max="13" width="16" customWidth="1"/>
    <col min="14" max="14" width="22.85546875" customWidth="1"/>
    <col min="15" max="15" width="32" customWidth="1"/>
  </cols>
  <sheetData>
    <row r="1" spans="1:15" ht="33.950000000000003" customHeight="1">
      <c r="A1" s="34" t="s">
        <v>158</v>
      </c>
      <c r="B1" s="30"/>
      <c r="C1" s="30"/>
      <c r="D1" s="30"/>
      <c r="E1" s="30"/>
      <c r="F1" s="30"/>
      <c r="G1" s="30"/>
      <c r="H1" s="30"/>
      <c r="I1" s="30"/>
      <c r="J1" s="30"/>
      <c r="K1" s="30"/>
      <c r="L1" s="30"/>
      <c r="M1" s="30"/>
      <c r="N1" s="30"/>
      <c r="O1" s="30"/>
    </row>
    <row r="2" spans="1:15" ht="35.1" customHeight="1">
      <c r="A2" s="31" t="s">
        <v>177</v>
      </c>
      <c r="B2" s="30"/>
      <c r="C2" s="30"/>
      <c r="D2" s="30"/>
      <c r="E2" s="30"/>
      <c r="F2" s="30"/>
      <c r="G2" s="30"/>
      <c r="H2" s="30"/>
      <c r="I2" s="30"/>
      <c r="J2" s="30"/>
      <c r="K2" s="30"/>
      <c r="L2" s="30"/>
      <c r="M2" s="30"/>
      <c r="N2" s="30"/>
      <c r="O2" s="30"/>
    </row>
    <row r="4" spans="1:15">
      <c r="A4" s="1" t="s">
        <v>0</v>
      </c>
      <c r="B4" s="32"/>
      <c r="C4" s="33"/>
      <c r="D4" s="1" t="s">
        <v>1</v>
      </c>
      <c r="E4" s="7"/>
      <c r="F4" s="1" t="s">
        <v>2</v>
      </c>
      <c r="G4" s="1"/>
      <c r="H4" s="32"/>
      <c r="I4" s="33"/>
      <c r="J4" s="1" t="s">
        <v>159</v>
      </c>
      <c r="K4" s="32"/>
      <c r="L4" s="33"/>
      <c r="M4" s="1"/>
      <c r="N4" s="32"/>
      <c r="O4" s="33"/>
    </row>
    <row r="5" spans="1:15">
      <c r="A5" s="1" t="s">
        <v>5</v>
      </c>
      <c r="B5" s="32"/>
      <c r="C5" s="33"/>
      <c r="D5" s="1" t="s">
        <v>6</v>
      </c>
      <c r="E5" s="7"/>
      <c r="F5" s="1" t="s">
        <v>3</v>
      </c>
      <c r="G5" s="1"/>
      <c r="H5" s="32"/>
      <c r="I5" s="33"/>
      <c r="J5" s="1" t="s">
        <v>4</v>
      </c>
      <c r="K5" s="32"/>
      <c r="L5" s="33"/>
      <c r="M5" s="1"/>
      <c r="N5" s="32"/>
      <c r="O5" s="33"/>
    </row>
    <row r="7" spans="1:15">
      <c r="A7" s="29" t="s">
        <v>7</v>
      </c>
      <c r="B7" s="30"/>
      <c r="C7" s="30"/>
      <c r="D7" s="30"/>
      <c r="E7" s="30"/>
      <c r="F7" s="30"/>
      <c r="G7" s="30"/>
      <c r="H7" s="30"/>
      <c r="I7" s="30"/>
      <c r="J7" s="30"/>
      <c r="K7" s="30"/>
      <c r="L7" s="30"/>
      <c r="M7" s="30"/>
      <c r="N7" s="30"/>
      <c r="O7" s="30"/>
    </row>
    <row r="8" spans="1:15" ht="61.5" customHeight="1" thickBot="1">
      <c r="A8" s="14" t="s">
        <v>8</v>
      </c>
      <c r="B8" s="2" t="s">
        <v>9</v>
      </c>
      <c r="C8" s="2" t="s">
        <v>10</v>
      </c>
      <c r="D8" s="2" t="s">
        <v>11</v>
      </c>
      <c r="E8" s="2" t="s">
        <v>12</v>
      </c>
      <c r="F8" s="2" t="s">
        <v>13</v>
      </c>
      <c r="G8" s="2" t="s">
        <v>204</v>
      </c>
      <c r="H8" s="2" t="s">
        <v>14</v>
      </c>
      <c r="I8" s="2" t="s">
        <v>161</v>
      </c>
      <c r="J8" s="2" t="s">
        <v>15</v>
      </c>
      <c r="K8" s="2" t="s">
        <v>16</v>
      </c>
      <c r="L8" s="2" t="s">
        <v>17</v>
      </c>
      <c r="M8" s="2" t="s">
        <v>18</v>
      </c>
      <c r="N8" s="2" t="s">
        <v>19</v>
      </c>
      <c r="O8" s="2" t="s">
        <v>20</v>
      </c>
    </row>
    <row r="9" spans="1:15" ht="60" customHeight="1">
      <c r="A9" s="15">
        <v>1</v>
      </c>
      <c r="B9" s="8" t="s">
        <v>21</v>
      </c>
      <c r="C9" s="8" t="s">
        <v>160</v>
      </c>
      <c r="D9" s="9"/>
      <c r="E9" s="9"/>
      <c r="F9" s="9"/>
      <c r="G9" s="9"/>
      <c r="H9" s="10" t="s">
        <v>22</v>
      </c>
      <c r="I9" s="10" t="s">
        <v>178</v>
      </c>
      <c r="J9" s="9"/>
      <c r="K9" s="9"/>
      <c r="L9" s="9" t="s">
        <v>23</v>
      </c>
      <c r="M9" s="9"/>
      <c r="N9" s="9"/>
      <c r="O9" s="9"/>
    </row>
    <row r="10" spans="1:15" ht="60" customHeight="1">
      <c r="A10" s="15">
        <v>2</v>
      </c>
      <c r="B10" s="8" t="s">
        <v>21</v>
      </c>
      <c r="C10" s="8" t="s">
        <v>24</v>
      </c>
      <c r="D10" s="9"/>
      <c r="E10" s="9"/>
      <c r="F10" s="9"/>
      <c r="G10" s="9"/>
      <c r="H10" s="10" t="s">
        <v>179</v>
      </c>
      <c r="I10" s="10" t="s">
        <v>180</v>
      </c>
      <c r="J10" s="9"/>
      <c r="K10" s="9"/>
      <c r="L10" s="9" t="s">
        <v>23</v>
      </c>
      <c r="M10" s="9"/>
      <c r="N10" s="9"/>
      <c r="O10" s="9"/>
    </row>
    <row r="11" spans="1:15" ht="60" customHeight="1">
      <c r="A11" s="15">
        <v>3</v>
      </c>
      <c r="B11" s="8" t="s">
        <v>21</v>
      </c>
      <c r="C11" s="8" t="s">
        <v>25</v>
      </c>
      <c r="D11" s="9"/>
      <c r="E11" s="9"/>
      <c r="F11" s="9"/>
      <c r="G11" s="9"/>
      <c r="H11" s="10" t="s">
        <v>26</v>
      </c>
      <c r="I11" s="10" t="s">
        <v>181</v>
      </c>
      <c r="J11" s="9"/>
      <c r="K11" s="9"/>
      <c r="L11" s="9" t="s">
        <v>23</v>
      </c>
      <c r="M11" s="9"/>
      <c r="N11" s="9"/>
      <c r="O11" s="9"/>
    </row>
    <row r="12" spans="1:15" ht="60" customHeight="1">
      <c r="A12" s="15">
        <v>4</v>
      </c>
      <c r="B12" s="8" t="s">
        <v>28</v>
      </c>
      <c r="C12" s="8" t="s">
        <v>162</v>
      </c>
      <c r="D12" s="9"/>
      <c r="E12" s="9"/>
      <c r="F12" s="9"/>
      <c r="G12" s="9"/>
      <c r="H12" s="10" t="s">
        <v>29</v>
      </c>
      <c r="I12" s="10" t="s">
        <v>30</v>
      </c>
      <c r="J12" s="9"/>
      <c r="K12" s="9"/>
      <c r="L12" s="9" t="s">
        <v>23</v>
      </c>
      <c r="M12" s="9"/>
      <c r="N12" s="9"/>
      <c r="O12" s="9"/>
    </row>
    <row r="13" spans="1:15" ht="60" customHeight="1">
      <c r="A13" s="15">
        <v>5</v>
      </c>
      <c r="B13" s="8" t="s">
        <v>28</v>
      </c>
      <c r="C13" s="8" t="s">
        <v>31</v>
      </c>
      <c r="D13" s="9"/>
      <c r="E13" s="9"/>
      <c r="F13" s="9"/>
      <c r="G13" s="9"/>
      <c r="H13" s="10" t="s">
        <v>32</v>
      </c>
      <c r="I13" s="10" t="s">
        <v>33</v>
      </c>
      <c r="J13" s="9"/>
      <c r="K13" s="9"/>
      <c r="L13" s="9" t="s">
        <v>23</v>
      </c>
      <c r="M13" s="9"/>
      <c r="N13" s="9"/>
      <c r="O13" s="9"/>
    </row>
    <row r="14" spans="1:15" ht="60" customHeight="1">
      <c r="A14" s="15">
        <v>6</v>
      </c>
      <c r="B14" s="8" t="s">
        <v>28</v>
      </c>
      <c r="C14" s="8" t="s">
        <v>191</v>
      </c>
      <c r="D14" s="9"/>
      <c r="E14" s="9"/>
      <c r="F14" s="9"/>
      <c r="G14" s="9"/>
      <c r="H14" s="10" t="s">
        <v>205</v>
      </c>
      <c r="I14" s="10" t="s">
        <v>196</v>
      </c>
      <c r="J14" s="9"/>
      <c r="K14" s="9"/>
      <c r="L14" s="9" t="s">
        <v>23</v>
      </c>
      <c r="M14" s="9"/>
      <c r="N14" s="9"/>
      <c r="O14" s="9"/>
    </row>
    <row r="15" spans="1:15" ht="60" customHeight="1">
      <c r="A15" s="15">
        <v>7</v>
      </c>
      <c r="B15" s="8" t="s">
        <v>28</v>
      </c>
      <c r="C15" s="8" t="s">
        <v>163</v>
      </c>
      <c r="D15" s="9"/>
      <c r="E15" s="9"/>
      <c r="F15" s="9"/>
      <c r="G15" s="9"/>
      <c r="H15" s="10" t="s">
        <v>182</v>
      </c>
      <c r="I15" s="10" t="s">
        <v>183</v>
      </c>
      <c r="J15" s="9"/>
      <c r="K15" s="9"/>
      <c r="L15" s="9" t="s">
        <v>23</v>
      </c>
      <c r="M15" s="9"/>
      <c r="N15" s="9"/>
      <c r="O15" s="9"/>
    </row>
    <row r="16" spans="1:15" ht="60" customHeight="1">
      <c r="A16" s="15">
        <v>8</v>
      </c>
      <c r="B16" s="8" t="s">
        <v>28</v>
      </c>
      <c r="C16" s="8" t="s">
        <v>35</v>
      </c>
      <c r="D16" s="9"/>
      <c r="E16" s="9"/>
      <c r="F16" s="9"/>
      <c r="G16" s="9"/>
      <c r="H16" s="10" t="s">
        <v>36</v>
      </c>
      <c r="I16" s="10" t="s">
        <v>37</v>
      </c>
      <c r="J16" s="9"/>
      <c r="K16" s="9"/>
      <c r="L16" s="9" t="s">
        <v>34</v>
      </c>
      <c r="M16" s="9"/>
      <c r="N16" s="9"/>
      <c r="O16" s="9"/>
    </row>
    <row r="17" spans="1:15" ht="60" customHeight="1">
      <c r="A17" s="15">
        <v>9</v>
      </c>
      <c r="B17" s="8" t="s">
        <v>38</v>
      </c>
      <c r="C17" s="8" t="s">
        <v>39</v>
      </c>
      <c r="D17" s="9"/>
      <c r="E17" s="9"/>
      <c r="F17" s="9"/>
      <c r="G17" s="9"/>
      <c r="H17" s="10" t="s">
        <v>40</v>
      </c>
      <c r="I17" s="10" t="s">
        <v>41</v>
      </c>
      <c r="J17" s="9"/>
      <c r="K17" s="9"/>
      <c r="L17" s="9" t="s">
        <v>23</v>
      </c>
      <c r="M17" s="9"/>
      <c r="N17" s="9"/>
      <c r="O17" s="9"/>
    </row>
    <row r="18" spans="1:15" ht="60" customHeight="1">
      <c r="A18" s="15">
        <v>10</v>
      </c>
      <c r="B18" s="8" t="s">
        <v>38</v>
      </c>
      <c r="C18" s="8" t="s">
        <v>164</v>
      </c>
      <c r="D18" s="9"/>
      <c r="E18" s="9"/>
      <c r="F18" s="9"/>
      <c r="G18" s="9"/>
      <c r="H18" s="10" t="s">
        <v>42</v>
      </c>
      <c r="I18" s="10" t="s">
        <v>43</v>
      </c>
      <c r="J18" s="9"/>
      <c r="K18" s="9"/>
      <c r="L18" s="9" t="s">
        <v>23</v>
      </c>
      <c r="M18" s="9"/>
      <c r="N18" s="9"/>
      <c r="O18" s="9"/>
    </row>
    <row r="19" spans="1:15" ht="60" customHeight="1">
      <c r="A19" s="15">
        <v>11</v>
      </c>
      <c r="B19" s="8" t="s">
        <v>38</v>
      </c>
      <c r="C19" s="8" t="s">
        <v>44</v>
      </c>
      <c r="D19" s="9"/>
      <c r="E19" s="9"/>
      <c r="F19" s="9"/>
      <c r="G19" s="9"/>
      <c r="H19" s="10" t="s">
        <v>45</v>
      </c>
      <c r="I19" s="10" t="s">
        <v>46</v>
      </c>
      <c r="J19" s="9"/>
      <c r="K19" s="9"/>
      <c r="L19" s="9" t="s">
        <v>23</v>
      </c>
      <c r="M19" s="9"/>
      <c r="N19" s="9"/>
      <c r="O19" s="9"/>
    </row>
    <row r="20" spans="1:15" ht="67.5" customHeight="1">
      <c r="A20" s="15">
        <v>12</v>
      </c>
      <c r="B20" s="8" t="s">
        <v>38</v>
      </c>
      <c r="C20" s="8" t="s">
        <v>193</v>
      </c>
      <c r="D20" s="9"/>
      <c r="E20" s="9"/>
      <c r="F20" s="9"/>
      <c r="G20" s="9"/>
      <c r="H20" s="10" t="s">
        <v>203</v>
      </c>
      <c r="I20" s="10" t="s">
        <v>197</v>
      </c>
      <c r="J20" s="9"/>
      <c r="K20" s="9"/>
      <c r="L20" s="9" t="s">
        <v>34</v>
      </c>
      <c r="M20" s="9"/>
      <c r="N20" s="9"/>
      <c r="O20" s="9"/>
    </row>
    <row r="21" spans="1:15" ht="82.5" customHeight="1">
      <c r="A21" s="15">
        <v>13</v>
      </c>
      <c r="B21" s="8" t="s">
        <v>38</v>
      </c>
      <c r="C21" s="8" t="s">
        <v>194</v>
      </c>
      <c r="D21" s="9"/>
      <c r="E21" s="9"/>
      <c r="F21" s="9"/>
      <c r="G21" s="9"/>
      <c r="H21" s="10" t="s">
        <v>202</v>
      </c>
      <c r="I21" s="10" t="s">
        <v>198</v>
      </c>
      <c r="J21" s="9"/>
      <c r="K21" s="9"/>
      <c r="L21" s="9" t="s">
        <v>34</v>
      </c>
      <c r="M21" s="9"/>
      <c r="N21" s="9"/>
      <c r="O21" s="9"/>
    </row>
    <row r="22" spans="1:15" ht="110.25" customHeight="1">
      <c r="A22" s="15">
        <v>14</v>
      </c>
      <c r="B22" s="8" t="s">
        <v>38</v>
      </c>
      <c r="C22" s="8" t="s">
        <v>195</v>
      </c>
      <c r="D22" s="9"/>
      <c r="E22" s="9"/>
      <c r="F22" s="9"/>
      <c r="G22" s="9"/>
      <c r="H22" s="10" t="s">
        <v>199</v>
      </c>
      <c r="I22" s="10" t="s">
        <v>198</v>
      </c>
      <c r="J22" s="9"/>
      <c r="K22" s="9"/>
      <c r="L22" s="9" t="s">
        <v>34</v>
      </c>
      <c r="M22" s="9"/>
      <c r="N22" s="9"/>
      <c r="O22" s="9"/>
    </row>
    <row r="23" spans="1:15" ht="60" customHeight="1">
      <c r="A23" s="15">
        <v>15</v>
      </c>
      <c r="B23" s="8" t="s">
        <v>38</v>
      </c>
      <c r="C23" s="8" t="s">
        <v>47</v>
      </c>
      <c r="D23" s="9"/>
      <c r="E23" s="9"/>
      <c r="F23" s="9"/>
      <c r="G23" s="9"/>
      <c r="H23" s="10" t="s">
        <v>48</v>
      </c>
      <c r="I23" s="10" t="s">
        <v>165</v>
      </c>
      <c r="J23" s="9"/>
      <c r="K23" s="9"/>
      <c r="L23" s="9" t="s">
        <v>34</v>
      </c>
      <c r="M23" s="9"/>
      <c r="N23" s="9"/>
      <c r="O23" s="9"/>
    </row>
    <row r="24" spans="1:15" ht="60" customHeight="1">
      <c r="A24" s="15">
        <v>16</v>
      </c>
      <c r="B24" s="8" t="s">
        <v>49</v>
      </c>
      <c r="C24" s="8" t="s">
        <v>166</v>
      </c>
      <c r="D24" s="9"/>
      <c r="E24" s="9"/>
      <c r="F24" s="9"/>
      <c r="G24" s="9"/>
      <c r="H24" s="10" t="s">
        <v>50</v>
      </c>
      <c r="I24" s="10" t="s">
        <v>167</v>
      </c>
      <c r="J24" s="9"/>
      <c r="K24" s="9"/>
      <c r="L24" s="9" t="s">
        <v>23</v>
      </c>
      <c r="M24" s="9"/>
      <c r="N24" s="9"/>
      <c r="O24" s="9"/>
    </row>
    <row r="25" spans="1:15" ht="60" customHeight="1">
      <c r="A25" s="15">
        <v>17</v>
      </c>
      <c r="B25" s="8" t="s">
        <v>49</v>
      </c>
      <c r="C25" s="8" t="s">
        <v>51</v>
      </c>
      <c r="D25" s="9"/>
      <c r="E25" s="9"/>
      <c r="F25" s="9"/>
      <c r="G25" s="9"/>
      <c r="H25" s="10" t="s">
        <v>52</v>
      </c>
      <c r="I25" s="10" t="s">
        <v>53</v>
      </c>
      <c r="J25" s="9"/>
      <c r="K25" s="9"/>
      <c r="L25" s="9" t="s">
        <v>23</v>
      </c>
      <c r="M25" s="9"/>
      <c r="N25" s="9"/>
      <c r="O25" s="9"/>
    </row>
    <row r="26" spans="1:15" ht="60" customHeight="1">
      <c r="A26" s="15">
        <v>18</v>
      </c>
      <c r="B26" s="8" t="s">
        <v>49</v>
      </c>
      <c r="C26" s="8" t="s">
        <v>54</v>
      </c>
      <c r="D26" s="9"/>
      <c r="E26" s="9"/>
      <c r="F26" s="9"/>
      <c r="G26" s="9"/>
      <c r="H26" s="10" t="s">
        <v>55</v>
      </c>
      <c r="I26" s="10" t="s">
        <v>169</v>
      </c>
      <c r="J26" s="9"/>
      <c r="K26" s="9"/>
      <c r="L26" s="9" t="s">
        <v>34</v>
      </c>
      <c r="M26" s="9"/>
      <c r="N26" s="9"/>
      <c r="O26" s="9"/>
    </row>
    <row r="27" spans="1:15" ht="60" customHeight="1">
      <c r="A27" s="15">
        <v>19</v>
      </c>
      <c r="B27" s="8" t="s">
        <v>56</v>
      </c>
      <c r="C27" s="8" t="s">
        <v>184</v>
      </c>
      <c r="D27" s="9"/>
      <c r="E27" s="9"/>
      <c r="F27" s="9"/>
      <c r="G27" s="9"/>
      <c r="H27" s="10" t="s">
        <v>57</v>
      </c>
      <c r="I27" s="10" t="s">
        <v>185</v>
      </c>
      <c r="J27" s="9"/>
      <c r="K27" s="9"/>
      <c r="L27" s="9" t="s">
        <v>23</v>
      </c>
      <c r="M27" s="9"/>
      <c r="N27" s="9"/>
      <c r="O27" s="9"/>
    </row>
    <row r="28" spans="1:15" ht="60" customHeight="1">
      <c r="A28" s="15">
        <v>20</v>
      </c>
      <c r="B28" s="8" t="s">
        <v>56</v>
      </c>
      <c r="C28" s="8" t="s">
        <v>168</v>
      </c>
      <c r="D28" s="9"/>
      <c r="E28" s="9"/>
      <c r="F28" s="9"/>
      <c r="G28" s="9"/>
      <c r="H28" s="10" t="s">
        <v>58</v>
      </c>
      <c r="I28" s="10" t="s">
        <v>59</v>
      </c>
      <c r="J28" s="9"/>
      <c r="K28" s="9"/>
      <c r="L28" s="9" t="s">
        <v>34</v>
      </c>
      <c r="M28" s="9"/>
      <c r="N28" s="9"/>
      <c r="O28" s="9"/>
    </row>
    <row r="29" spans="1:15" ht="60" customHeight="1">
      <c r="A29" s="15">
        <v>21</v>
      </c>
      <c r="B29" s="8" t="s">
        <v>56</v>
      </c>
      <c r="C29" s="8" t="s">
        <v>60</v>
      </c>
      <c r="D29" s="9"/>
      <c r="E29" s="9"/>
      <c r="F29" s="9"/>
      <c r="G29" s="9"/>
      <c r="H29" s="10" t="s">
        <v>61</v>
      </c>
      <c r="I29" s="10" t="s">
        <v>188</v>
      </c>
      <c r="J29" s="9" t="s">
        <v>206</v>
      </c>
      <c r="K29" s="9"/>
      <c r="L29" s="9" t="s">
        <v>34</v>
      </c>
      <c r="M29" s="9"/>
      <c r="N29" s="28" t="s">
        <v>226</v>
      </c>
      <c r="O29" s="9" t="s">
        <v>172</v>
      </c>
    </row>
    <row r="30" spans="1:15" ht="60" customHeight="1">
      <c r="A30" s="15">
        <v>22</v>
      </c>
      <c r="B30" s="8" t="s">
        <v>56</v>
      </c>
      <c r="C30" s="8" t="s">
        <v>186</v>
      </c>
      <c r="D30" s="9"/>
      <c r="E30" s="9"/>
      <c r="F30" s="9"/>
      <c r="G30" s="9"/>
      <c r="H30" s="10" t="s">
        <v>62</v>
      </c>
      <c r="I30" s="10" t="s">
        <v>187</v>
      </c>
      <c r="J30" s="9"/>
      <c r="K30" s="9"/>
      <c r="L30" s="9" t="s">
        <v>23</v>
      </c>
      <c r="M30" s="9"/>
      <c r="N30" s="9"/>
      <c r="O30" s="9"/>
    </row>
    <row r="31" spans="1:15" ht="60" customHeight="1">
      <c r="A31" s="15">
        <v>23</v>
      </c>
      <c r="B31" s="8" t="s">
        <v>63</v>
      </c>
      <c r="C31" s="8" t="s">
        <v>64</v>
      </c>
      <c r="D31" s="9"/>
      <c r="E31" s="9"/>
      <c r="F31" s="9"/>
      <c r="G31" s="9"/>
      <c r="H31" s="10" t="s">
        <v>65</v>
      </c>
      <c r="I31" s="10" t="s">
        <v>188</v>
      </c>
      <c r="J31" s="9" t="s">
        <v>206</v>
      </c>
      <c r="K31" s="9"/>
      <c r="L31" s="9" t="s">
        <v>23</v>
      </c>
      <c r="M31" s="9"/>
      <c r="N31" s="28" t="s">
        <v>225</v>
      </c>
      <c r="O31" s="9" t="s">
        <v>171</v>
      </c>
    </row>
    <row r="32" spans="1:15" ht="60" customHeight="1">
      <c r="A32" s="15">
        <v>24</v>
      </c>
      <c r="B32" s="8" t="s">
        <v>66</v>
      </c>
      <c r="C32" s="8" t="s">
        <v>190</v>
      </c>
      <c r="D32" s="9"/>
      <c r="E32" s="9"/>
      <c r="F32" s="9"/>
      <c r="G32" s="9"/>
      <c r="H32" s="10" t="s">
        <v>67</v>
      </c>
      <c r="I32" s="10" t="s">
        <v>188</v>
      </c>
      <c r="J32" s="9" t="s">
        <v>206</v>
      </c>
      <c r="K32" s="9"/>
      <c r="L32" s="9" t="s">
        <v>23</v>
      </c>
      <c r="M32" s="9"/>
      <c r="N32" s="28" t="s">
        <v>224</v>
      </c>
      <c r="O32" s="9" t="s">
        <v>170</v>
      </c>
    </row>
    <row r="33" spans="1:15" ht="60" customHeight="1">
      <c r="A33" s="15">
        <v>25</v>
      </c>
      <c r="B33" s="8" t="s">
        <v>66</v>
      </c>
      <c r="C33" s="8" t="s">
        <v>68</v>
      </c>
      <c r="D33" s="9"/>
      <c r="E33" s="9"/>
      <c r="F33" s="9"/>
      <c r="G33" s="9"/>
      <c r="H33" s="10" t="s">
        <v>69</v>
      </c>
      <c r="I33" s="10" t="s">
        <v>70</v>
      </c>
      <c r="J33" s="9"/>
      <c r="K33" s="9"/>
      <c r="L33" s="9" t="s">
        <v>34</v>
      </c>
      <c r="M33" s="9"/>
      <c r="N33" s="9"/>
      <c r="O33" s="9"/>
    </row>
    <row r="34" spans="1:15" ht="60" customHeight="1">
      <c r="A34" s="15">
        <v>26</v>
      </c>
      <c r="B34" s="8" t="s">
        <v>66</v>
      </c>
      <c r="C34" s="8" t="s">
        <v>71</v>
      </c>
      <c r="D34" s="9"/>
      <c r="E34" s="9"/>
      <c r="F34" s="9"/>
      <c r="G34" s="9"/>
      <c r="H34" s="10" t="s">
        <v>72</v>
      </c>
      <c r="I34" s="10" t="s">
        <v>73</v>
      </c>
      <c r="J34" s="9"/>
      <c r="K34" s="9"/>
      <c r="L34" s="9" t="s">
        <v>23</v>
      </c>
      <c r="M34" s="9"/>
      <c r="N34" s="9"/>
      <c r="O34" s="9"/>
    </row>
    <row r="35" spans="1:15" ht="60" customHeight="1">
      <c r="A35" s="15">
        <v>27</v>
      </c>
      <c r="B35" s="8" t="s">
        <v>66</v>
      </c>
      <c r="C35" s="8" t="s">
        <v>74</v>
      </c>
      <c r="D35" s="9"/>
      <c r="E35" s="9" t="s">
        <v>174</v>
      </c>
      <c r="F35" s="9"/>
      <c r="G35" s="9"/>
      <c r="H35" s="10" t="s">
        <v>75</v>
      </c>
      <c r="I35" s="10" t="s">
        <v>76</v>
      </c>
      <c r="J35" s="9"/>
      <c r="K35" s="9"/>
      <c r="L35" s="9" t="s">
        <v>27</v>
      </c>
      <c r="M35" s="9"/>
      <c r="N35" s="9"/>
      <c r="O35" s="9"/>
    </row>
    <row r="36" spans="1:15" ht="60" customHeight="1">
      <c r="A36" s="15">
        <v>28</v>
      </c>
      <c r="B36" s="8" t="s">
        <v>77</v>
      </c>
      <c r="C36" s="8" t="s">
        <v>173</v>
      </c>
      <c r="D36" s="9"/>
      <c r="E36" s="9"/>
      <c r="F36" s="9"/>
      <c r="G36" s="9"/>
      <c r="H36" s="10" t="s">
        <v>78</v>
      </c>
      <c r="I36" s="10" t="s">
        <v>189</v>
      </c>
      <c r="J36" s="9"/>
      <c r="K36" s="9"/>
      <c r="L36" s="9" t="s">
        <v>23</v>
      </c>
      <c r="M36" s="9"/>
      <c r="N36" s="9"/>
      <c r="O36" s="9"/>
    </row>
    <row r="37" spans="1:15" ht="60" customHeight="1">
      <c r="A37" s="15">
        <v>29</v>
      </c>
      <c r="B37" s="8" t="s">
        <v>77</v>
      </c>
      <c r="C37" s="8" t="s">
        <v>192</v>
      </c>
      <c r="D37" s="9"/>
      <c r="E37" s="9"/>
      <c r="F37" s="9"/>
      <c r="G37" s="9"/>
      <c r="H37" s="10" t="s">
        <v>201</v>
      </c>
      <c r="I37" s="10" t="s">
        <v>200</v>
      </c>
      <c r="J37" s="9"/>
      <c r="K37" s="9"/>
      <c r="L37" s="9" t="s">
        <v>34</v>
      </c>
      <c r="M37" s="9"/>
      <c r="N37" s="9"/>
      <c r="O37" s="9"/>
    </row>
    <row r="38" spans="1:15" ht="60" customHeight="1">
      <c r="A38" s="15">
        <v>30</v>
      </c>
      <c r="B38" s="8" t="s">
        <v>77</v>
      </c>
      <c r="C38" s="8" t="s">
        <v>79</v>
      </c>
      <c r="D38" s="9"/>
      <c r="E38" s="9"/>
      <c r="F38" s="9"/>
      <c r="G38" s="9"/>
      <c r="H38" s="10" t="s">
        <v>80</v>
      </c>
      <c r="I38" s="10" t="s">
        <v>81</v>
      </c>
      <c r="J38" s="9"/>
      <c r="K38" s="9"/>
      <c r="L38" s="9" t="s">
        <v>23</v>
      </c>
      <c r="M38" s="9"/>
      <c r="N38" s="9"/>
      <c r="O38" s="9"/>
    </row>
    <row r="39" spans="1:15" ht="60" customHeight="1">
      <c r="A39" s="15">
        <v>31</v>
      </c>
      <c r="B39" s="8" t="s">
        <v>77</v>
      </c>
      <c r="C39" s="8" t="s">
        <v>82</v>
      </c>
      <c r="D39" s="9"/>
      <c r="E39" s="9"/>
      <c r="F39" s="9"/>
      <c r="G39" s="9"/>
      <c r="H39" s="10" t="s">
        <v>83</v>
      </c>
      <c r="I39" s="10" t="s">
        <v>84</v>
      </c>
      <c r="J39" s="9"/>
      <c r="K39" s="9"/>
      <c r="L39" s="9" t="s">
        <v>34</v>
      </c>
      <c r="M39" s="9"/>
      <c r="N39" s="9"/>
      <c r="O39" s="9"/>
    </row>
    <row r="40" spans="1:15" ht="60" customHeight="1">
      <c r="A40" s="15">
        <v>32</v>
      </c>
      <c r="B40" s="8" t="s">
        <v>77</v>
      </c>
      <c r="C40" s="8" t="s">
        <v>85</v>
      </c>
      <c r="D40" s="9"/>
      <c r="E40" s="9"/>
      <c r="F40" s="9"/>
      <c r="G40" s="9"/>
      <c r="H40" s="10" t="s">
        <v>86</v>
      </c>
      <c r="I40" s="10" t="s">
        <v>87</v>
      </c>
      <c r="J40" s="9"/>
      <c r="K40" s="9"/>
      <c r="L40" s="9" t="s">
        <v>34</v>
      </c>
      <c r="M40" s="9"/>
      <c r="N40" s="9"/>
      <c r="O40" s="9"/>
    </row>
    <row r="41" spans="1:15" ht="60" customHeight="1">
      <c r="A41" s="15">
        <v>33</v>
      </c>
      <c r="B41" s="8" t="s">
        <v>88</v>
      </c>
      <c r="C41" s="8" t="s">
        <v>89</v>
      </c>
      <c r="D41" s="9"/>
      <c r="E41" s="9"/>
      <c r="F41" s="9"/>
      <c r="G41" s="9"/>
      <c r="H41" s="10" t="s">
        <v>90</v>
      </c>
      <c r="I41" s="10" t="s">
        <v>91</v>
      </c>
      <c r="J41" s="9"/>
      <c r="K41" s="9"/>
      <c r="L41" s="9" t="s">
        <v>23</v>
      </c>
      <c r="M41" s="9"/>
      <c r="N41" s="9"/>
      <c r="O41" s="9"/>
    </row>
    <row r="42" spans="1:15" ht="60" customHeight="1">
      <c r="A42" s="15">
        <v>34</v>
      </c>
      <c r="B42" s="8" t="s">
        <v>88</v>
      </c>
      <c r="C42" s="8" t="s">
        <v>92</v>
      </c>
      <c r="D42" s="9"/>
      <c r="E42" s="9"/>
      <c r="F42" s="9"/>
      <c r="G42" s="9"/>
      <c r="H42" s="10" t="s">
        <v>93</v>
      </c>
      <c r="I42" s="10" t="s">
        <v>94</v>
      </c>
      <c r="J42" s="9"/>
      <c r="K42" s="9"/>
      <c r="L42" s="9" t="s">
        <v>34</v>
      </c>
      <c r="M42" s="9"/>
      <c r="N42" s="9"/>
      <c r="O42" s="9"/>
    </row>
    <row r="43" spans="1:15" ht="60" customHeight="1">
      <c r="A43" s="15">
        <v>35</v>
      </c>
      <c r="B43" s="8" t="s">
        <v>88</v>
      </c>
      <c r="C43" s="8" t="s">
        <v>95</v>
      </c>
      <c r="D43" s="9"/>
      <c r="E43" s="9"/>
      <c r="F43" s="9"/>
      <c r="G43" s="9"/>
      <c r="H43" s="10" t="s">
        <v>96</v>
      </c>
      <c r="I43" s="10" t="s">
        <v>97</v>
      </c>
      <c r="J43" s="9"/>
      <c r="K43" s="9"/>
      <c r="L43" s="9" t="s">
        <v>34</v>
      </c>
      <c r="M43" s="9"/>
      <c r="N43" s="9"/>
      <c r="O43" s="9"/>
    </row>
    <row r="44" spans="1:15" ht="60" customHeight="1">
      <c r="A44" s="15">
        <v>36</v>
      </c>
      <c r="B44" s="8" t="s">
        <v>88</v>
      </c>
      <c r="C44" s="8" t="s">
        <v>98</v>
      </c>
      <c r="D44" s="9"/>
      <c r="E44" s="9"/>
      <c r="F44" s="9"/>
      <c r="G44" s="9"/>
      <c r="H44" s="10" t="s">
        <v>99</v>
      </c>
      <c r="I44" s="10" t="s">
        <v>100</v>
      </c>
      <c r="J44" s="9"/>
      <c r="K44" s="9"/>
      <c r="L44" s="9" t="s">
        <v>27</v>
      </c>
      <c r="M44" s="9"/>
      <c r="N44" s="9"/>
      <c r="O44" s="9"/>
    </row>
  </sheetData>
  <autoFilter ref="A8:O44" xr:uid="{00000000-0009-0000-0000-000000000000}"/>
  <mergeCells count="11">
    <mergeCell ref="A7:O7"/>
    <mergeCell ref="A2:O2"/>
    <mergeCell ref="N5:O5"/>
    <mergeCell ref="B5:C5"/>
    <mergeCell ref="A1:O1"/>
    <mergeCell ref="H5:I5"/>
    <mergeCell ref="K5:L5"/>
    <mergeCell ref="H4:I4"/>
    <mergeCell ref="K4:L4"/>
    <mergeCell ref="B4:C4"/>
    <mergeCell ref="N4:O4"/>
  </mergeCells>
  <conditionalFormatting sqref="D9:D44">
    <cfRule type="expression" dxfId="4" priority="1">
      <formula>$D9="Yes"</formula>
    </cfRule>
    <cfRule type="expression" dxfId="3" priority="2">
      <formula>$D9="Partially"</formula>
    </cfRule>
    <cfRule type="expression" dxfId="2" priority="3">
      <formula>$D9="No"</formula>
    </cfRule>
  </conditionalFormatting>
  <conditionalFormatting sqref="K9:K44">
    <cfRule type="expression" dxfId="1" priority="4">
      <formula>$K9="Dependency / Blocker"</formula>
    </cfRule>
    <cfRule type="expression" dxfId="0" priority="5">
      <formula>$K9="Design Required"</formula>
    </cfRule>
  </conditionalFormatting>
  <dataValidations count="1">
    <dataValidation allowBlank="1" sqref="G1:G1048576" xr:uid="{E3B8D1ED-FAFC-AB44-8D31-9057242A22BC}"/>
  </dataValidations>
  <hyperlinks>
    <hyperlink ref="N32" r:id="rId1" xr:uid="{40106BED-BA59-4CDA-9F11-5421C1F5B24D}"/>
    <hyperlink ref="N31" r:id="rId2" xr:uid="{34CFEE3A-710E-46F5-B665-434010A09630}"/>
    <hyperlink ref="N29" r:id="rId3" xr:uid="{8CA3E71C-30EC-4294-A450-32FC8FC15CF6}"/>
  </hyperlinks>
  <pageMargins left="0.75" right="0.75" top="1" bottom="1" header="0.5" footer="0.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showGridLines="0" workbookViewId="0">
      <pane ySplit="9" topLeftCell="A10" activePane="bottomLeft" state="frozen"/>
      <selection pane="bottomLeft" activeCell="C10" sqref="C10"/>
    </sheetView>
  </sheetViews>
  <sheetFormatPr defaultColWidth="8.85546875" defaultRowHeight="15"/>
  <cols>
    <col min="1" max="1" width="28" customWidth="1"/>
    <col min="2" max="2" width="15" customWidth="1"/>
    <col min="3" max="5" width="12" customWidth="1"/>
    <col min="6" max="6" width="18" customWidth="1"/>
    <col min="7" max="7" width="16" customWidth="1"/>
    <col min="8" max="8" width="34" customWidth="1"/>
  </cols>
  <sheetData>
    <row r="1" spans="1:8" ht="33.950000000000003" customHeight="1">
      <c r="A1" s="35" t="s">
        <v>101</v>
      </c>
      <c r="B1" s="30"/>
      <c r="C1" s="30"/>
      <c r="D1" s="30"/>
      <c r="E1" s="30"/>
      <c r="F1" s="30"/>
      <c r="G1" s="30"/>
      <c r="H1" s="30"/>
    </row>
    <row r="3" spans="1:8" ht="21">
      <c r="A3" s="3" t="s">
        <v>102</v>
      </c>
      <c r="B3" s="4">
        <f>COUNTIF('Client Assessment'!D9:D44,"&lt;&gt;")/COUNTA('Client Assessment'!C9:C44)</f>
        <v>0</v>
      </c>
    </row>
    <row r="4" spans="1:8" ht="21">
      <c r="A4" s="3" t="s">
        <v>103</v>
      </c>
      <c r="B4" s="5">
        <f>COUNTIF('Client Assessment'!D9:D44,"Yes")</f>
        <v>0</v>
      </c>
    </row>
    <row r="5" spans="1:8" ht="21">
      <c r="A5" s="3" t="s">
        <v>104</v>
      </c>
      <c r="B5" s="5">
        <f>COUNTIF('Client Assessment'!D9:D44,"Partially")+COUNTIF('Client Assessment'!D9:D44,"No")</f>
        <v>0</v>
      </c>
    </row>
    <row r="6" spans="1:8" ht="21">
      <c r="A6" s="3" t="s">
        <v>105</v>
      </c>
      <c r="B6" s="5">
        <f>COUNTIF('Client Assessment'!K9:K44,"Dependency / Blocker")</f>
        <v>0</v>
      </c>
    </row>
    <row r="9" spans="1:8">
      <c r="A9" s="6" t="s">
        <v>9</v>
      </c>
      <c r="B9" s="6" t="s">
        <v>106</v>
      </c>
      <c r="C9" s="6" t="s">
        <v>107</v>
      </c>
      <c r="D9" s="6" t="s">
        <v>108</v>
      </c>
      <c r="E9" s="6" t="s">
        <v>109</v>
      </c>
      <c r="F9" s="6" t="s">
        <v>110</v>
      </c>
      <c r="G9" s="6" t="s">
        <v>111</v>
      </c>
      <c r="H9" s="6" t="s">
        <v>112</v>
      </c>
    </row>
    <row r="10" spans="1:8">
      <c r="A10" s="8" t="s">
        <v>21</v>
      </c>
      <c r="B10" s="8">
        <f>COUNTIF('Client Assessment'!$B$9:$B$44,A10)</f>
        <v>3</v>
      </c>
      <c r="C10" s="8">
        <f>COUNTIFS('Client Assessment'!$B$9:$B$44,A10,'Client Assessment'!$D$9:$D$44,"Yes")</f>
        <v>0</v>
      </c>
      <c r="D10" s="8">
        <f>COUNTIFS('Client Assessment'!$B$9:$B$44,A10,'Client Assessment'!$D$9:$D$44,"Partially")</f>
        <v>0</v>
      </c>
      <c r="E10" s="8">
        <f>COUNTIFS('Client Assessment'!$B$9:$B$44,A10,'Client Assessment'!$D$9:$D$44,"No")</f>
        <v>0</v>
      </c>
      <c r="F10" s="8">
        <f t="shared" ref="F10:F18" si="0">B10-SUM(C10:E10)</f>
        <v>3</v>
      </c>
      <c r="G10" s="11">
        <f t="shared" ref="G10:G18" si="1">IFERROR((C10+0.5*D10)/(B10-F10),0)</f>
        <v>0</v>
      </c>
      <c r="H10" s="8" t="str">
        <f t="shared" ref="H10:H18" si="2">IF(F10=B10,"Not assessed",IF(G10&gt;=0.8,"Ready / minor gaps",IF(G10&gt;=0.5,"Partial readiness / design needed","Foundational / material gaps")))</f>
        <v>Not assessed</v>
      </c>
    </row>
    <row r="11" spans="1:8">
      <c r="A11" s="8" t="s">
        <v>28</v>
      </c>
      <c r="B11" s="8">
        <f>COUNTIF('Client Assessment'!$B$9:$B$44,A11)</f>
        <v>5</v>
      </c>
      <c r="C11" s="8">
        <f>COUNTIFS('Client Assessment'!$B$9:$B$44,A11,'Client Assessment'!$D$9:$D$44,"Yes")</f>
        <v>0</v>
      </c>
      <c r="D11" s="8">
        <f>COUNTIFS('Client Assessment'!$B$9:$B$44,A11,'Client Assessment'!$D$9:$D$44,"Partially")</f>
        <v>0</v>
      </c>
      <c r="E11" s="8">
        <f>COUNTIFS('Client Assessment'!$B$9:$B$44,A11,'Client Assessment'!$D$9:$D$44,"No")</f>
        <v>0</v>
      </c>
      <c r="F11" s="8">
        <f t="shared" si="0"/>
        <v>5</v>
      </c>
      <c r="G11" s="11">
        <f t="shared" si="1"/>
        <v>0</v>
      </c>
      <c r="H11" s="8" t="str">
        <f t="shared" si="2"/>
        <v>Not assessed</v>
      </c>
    </row>
    <row r="12" spans="1:8">
      <c r="A12" s="8" t="s">
        <v>38</v>
      </c>
      <c r="B12" s="8">
        <f>COUNTIF('Client Assessment'!$B$9:$B$44,A12)</f>
        <v>7</v>
      </c>
      <c r="C12" s="8">
        <f>COUNTIFS('Client Assessment'!$B$9:$B$44,A12,'Client Assessment'!$D$9:$D$44,"Yes")</f>
        <v>0</v>
      </c>
      <c r="D12" s="8">
        <f>COUNTIFS('Client Assessment'!$B$9:$B$44,A12,'Client Assessment'!$D$9:$D$44,"Partially")</f>
        <v>0</v>
      </c>
      <c r="E12" s="8">
        <f>COUNTIFS('Client Assessment'!$B$9:$B$44,A12,'Client Assessment'!$D$9:$D$44,"No")</f>
        <v>0</v>
      </c>
      <c r="F12" s="8">
        <f t="shared" si="0"/>
        <v>7</v>
      </c>
      <c r="G12" s="11">
        <f t="shared" si="1"/>
        <v>0</v>
      </c>
      <c r="H12" s="8" t="str">
        <f t="shared" si="2"/>
        <v>Not assessed</v>
      </c>
    </row>
    <row r="13" spans="1:8">
      <c r="A13" s="8" t="s">
        <v>49</v>
      </c>
      <c r="B13" s="8">
        <f>COUNTIF('Client Assessment'!$B$9:$B$44,A13)</f>
        <v>3</v>
      </c>
      <c r="C13" s="8">
        <f>COUNTIFS('Client Assessment'!$B$9:$B$44,A13,'Client Assessment'!$D$9:$D$44,"Yes")</f>
        <v>0</v>
      </c>
      <c r="D13" s="8">
        <f>COUNTIFS('Client Assessment'!$B$9:$B$44,A13,'Client Assessment'!$D$9:$D$44,"Partially")</f>
        <v>0</v>
      </c>
      <c r="E13" s="8">
        <f>COUNTIFS('Client Assessment'!$B$9:$B$44,A13,'Client Assessment'!$D$9:$D$44,"No")</f>
        <v>0</v>
      </c>
      <c r="F13" s="8">
        <f t="shared" si="0"/>
        <v>3</v>
      </c>
      <c r="G13" s="11">
        <f t="shared" si="1"/>
        <v>0</v>
      </c>
      <c r="H13" s="8" t="str">
        <f t="shared" si="2"/>
        <v>Not assessed</v>
      </c>
    </row>
    <row r="14" spans="1:8">
      <c r="A14" s="8" t="s">
        <v>56</v>
      </c>
      <c r="B14" s="8">
        <f>COUNTIF('Client Assessment'!$B$9:$B$44,A14)</f>
        <v>4</v>
      </c>
      <c r="C14" s="8">
        <f>COUNTIFS('Client Assessment'!$B$9:$B$44,A14,'Client Assessment'!$D$9:$D$44,"Yes")</f>
        <v>0</v>
      </c>
      <c r="D14" s="8">
        <f>COUNTIFS('Client Assessment'!$B$9:$B$44,A14,'Client Assessment'!$D$9:$D$44,"Partially")</f>
        <v>0</v>
      </c>
      <c r="E14" s="8">
        <f>COUNTIFS('Client Assessment'!$B$9:$B$44,A14,'Client Assessment'!$D$9:$D$44,"No")</f>
        <v>0</v>
      </c>
      <c r="F14" s="8">
        <f t="shared" si="0"/>
        <v>4</v>
      </c>
      <c r="G14" s="11">
        <f t="shared" si="1"/>
        <v>0</v>
      </c>
      <c r="H14" s="8" t="str">
        <f t="shared" si="2"/>
        <v>Not assessed</v>
      </c>
    </row>
    <row r="15" spans="1:8">
      <c r="A15" s="8" t="s">
        <v>63</v>
      </c>
      <c r="B15" s="8">
        <f>COUNTIF('Client Assessment'!$B$9:$B$44,A15)</f>
        <v>1</v>
      </c>
      <c r="C15" s="8">
        <f>COUNTIFS('Client Assessment'!$B$9:$B$44,A15,'Client Assessment'!$D$9:$D$44,"Yes")</f>
        <v>0</v>
      </c>
      <c r="D15" s="8">
        <f>COUNTIFS('Client Assessment'!$B$9:$B$44,A15,'Client Assessment'!$D$9:$D$44,"Partially")</f>
        <v>0</v>
      </c>
      <c r="E15" s="8">
        <f>COUNTIFS('Client Assessment'!$B$9:$B$44,A15,'Client Assessment'!$D$9:$D$44,"No")</f>
        <v>0</v>
      </c>
      <c r="F15" s="8">
        <f t="shared" si="0"/>
        <v>1</v>
      </c>
      <c r="G15" s="11">
        <f t="shared" si="1"/>
        <v>0</v>
      </c>
      <c r="H15" s="8" t="str">
        <f t="shared" si="2"/>
        <v>Not assessed</v>
      </c>
    </row>
    <row r="16" spans="1:8">
      <c r="A16" s="8" t="s">
        <v>66</v>
      </c>
      <c r="B16" s="8">
        <f>COUNTIF('Client Assessment'!$B$9:$B$44,A16)</f>
        <v>4</v>
      </c>
      <c r="C16" s="8">
        <f>COUNTIFS('Client Assessment'!$B$9:$B$44,A16,'Client Assessment'!$D$9:$D$44,"Yes")</f>
        <v>0</v>
      </c>
      <c r="D16" s="8">
        <f>COUNTIFS('Client Assessment'!$B$9:$B$44,A16,'Client Assessment'!$D$9:$D$44,"Partially")</f>
        <v>0</v>
      </c>
      <c r="E16" s="8">
        <f>COUNTIFS('Client Assessment'!$B$9:$B$44,A16,'Client Assessment'!$D$9:$D$44,"No")</f>
        <v>0</v>
      </c>
      <c r="F16" s="8">
        <f t="shared" si="0"/>
        <v>4</v>
      </c>
      <c r="G16" s="11">
        <f t="shared" si="1"/>
        <v>0</v>
      </c>
      <c r="H16" s="8" t="str">
        <f t="shared" si="2"/>
        <v>Not assessed</v>
      </c>
    </row>
    <row r="17" spans="1:8">
      <c r="A17" s="8" t="s">
        <v>77</v>
      </c>
      <c r="B17" s="8">
        <f>COUNTIF('Client Assessment'!$B$9:$B$44,A17)</f>
        <v>5</v>
      </c>
      <c r="C17" s="8">
        <f>COUNTIFS('Client Assessment'!$B$9:$B$44,A17,'Client Assessment'!$D$9:$D$44,"Yes")</f>
        <v>0</v>
      </c>
      <c r="D17" s="8">
        <f>COUNTIFS('Client Assessment'!$B$9:$B$44,A17,'Client Assessment'!$D$9:$D$44,"Partially")</f>
        <v>0</v>
      </c>
      <c r="E17" s="8">
        <f>COUNTIFS('Client Assessment'!$B$9:$B$44,A17,'Client Assessment'!$D$9:$D$44,"No")</f>
        <v>0</v>
      </c>
      <c r="F17" s="8">
        <f t="shared" si="0"/>
        <v>5</v>
      </c>
      <c r="G17" s="11">
        <f t="shared" si="1"/>
        <v>0</v>
      </c>
      <c r="H17" s="8" t="str">
        <f t="shared" si="2"/>
        <v>Not assessed</v>
      </c>
    </row>
    <row r="18" spans="1:8">
      <c r="A18" s="8" t="s">
        <v>88</v>
      </c>
      <c r="B18" s="8">
        <f>COUNTIF('Client Assessment'!$B$9:$B$44,A18)</f>
        <v>4</v>
      </c>
      <c r="C18" s="8">
        <f>COUNTIFS('Client Assessment'!$B$9:$B$44,A18,'Client Assessment'!$D$9:$D$44,"Yes")</f>
        <v>0</v>
      </c>
      <c r="D18" s="8">
        <f>COUNTIFS('Client Assessment'!$B$9:$B$44,A18,'Client Assessment'!$D$9:$D$44,"Partially")</f>
        <v>0</v>
      </c>
      <c r="E18" s="8">
        <f>COUNTIFS('Client Assessment'!$B$9:$B$44,A18,'Client Assessment'!$D$9:$D$44,"No")</f>
        <v>0</v>
      </c>
      <c r="F18" s="8">
        <f t="shared" si="0"/>
        <v>4</v>
      </c>
      <c r="G18" s="11">
        <f t="shared" si="1"/>
        <v>0</v>
      </c>
      <c r="H18" s="8" t="str">
        <f t="shared" si="2"/>
        <v>Not assessed</v>
      </c>
    </row>
    <row r="24" spans="1:8" ht="18.75">
      <c r="A24" s="37" t="s">
        <v>113</v>
      </c>
      <c r="B24" s="30"/>
      <c r="C24" s="30"/>
      <c r="D24" s="30"/>
      <c r="E24" s="30"/>
      <c r="F24" s="30"/>
      <c r="G24" s="30"/>
      <c r="H24" s="30"/>
    </row>
    <row r="25" spans="1:8" ht="33.950000000000003" customHeight="1">
      <c r="A25" s="3" t="s">
        <v>114</v>
      </c>
      <c r="B25" s="36"/>
      <c r="C25" s="30"/>
      <c r="D25" s="30"/>
      <c r="E25" s="30"/>
      <c r="F25" s="30"/>
      <c r="G25" s="30"/>
      <c r="H25" s="30"/>
    </row>
    <row r="26" spans="1:8" ht="33.950000000000003" customHeight="1">
      <c r="A26" s="3" t="s">
        <v>115</v>
      </c>
      <c r="B26" s="36"/>
      <c r="C26" s="30"/>
      <c r="D26" s="30"/>
      <c r="E26" s="30"/>
      <c r="F26" s="30"/>
      <c r="G26" s="30"/>
      <c r="H26" s="30"/>
    </row>
    <row r="27" spans="1:8" ht="33.950000000000003" customHeight="1">
      <c r="A27" s="3" t="s">
        <v>116</v>
      </c>
      <c r="B27" s="36"/>
      <c r="C27" s="30"/>
      <c r="D27" s="30"/>
      <c r="E27" s="30"/>
      <c r="F27" s="30"/>
      <c r="G27" s="30"/>
      <c r="H27" s="30"/>
    </row>
    <row r="28" spans="1:8" ht="33.950000000000003" customHeight="1">
      <c r="A28" s="3" t="s">
        <v>117</v>
      </c>
      <c r="B28" s="36"/>
      <c r="C28" s="30"/>
      <c r="D28" s="30"/>
      <c r="E28" s="30"/>
      <c r="F28" s="30"/>
      <c r="G28" s="30"/>
      <c r="H28" s="30"/>
    </row>
    <row r="29" spans="1:8" ht="33.950000000000003" customHeight="1">
      <c r="A29" s="3" t="s">
        <v>118</v>
      </c>
      <c r="B29" s="36"/>
      <c r="C29" s="30"/>
      <c r="D29" s="30"/>
      <c r="E29" s="30"/>
      <c r="F29" s="30"/>
      <c r="G29" s="30"/>
      <c r="H29" s="30"/>
    </row>
    <row r="30" spans="1:8" ht="33.950000000000003" customHeight="1">
      <c r="A30" s="3" t="s">
        <v>119</v>
      </c>
      <c r="B30" s="36"/>
      <c r="C30" s="30"/>
      <c r="D30" s="30"/>
      <c r="E30" s="30"/>
      <c r="F30" s="30"/>
      <c r="G30" s="30"/>
      <c r="H30" s="30"/>
    </row>
  </sheetData>
  <mergeCells count="8">
    <mergeCell ref="A1:H1"/>
    <mergeCell ref="B26:H26"/>
    <mergeCell ref="B27:H27"/>
    <mergeCell ref="A24:H24"/>
    <mergeCell ref="B30:H30"/>
    <mergeCell ref="B29:H29"/>
    <mergeCell ref="B25:H25"/>
    <mergeCell ref="B28:H28"/>
  </mergeCells>
  <conditionalFormatting sqref="G10:G18">
    <cfRule type="colorScale" priority="1">
      <colorScale>
        <cfvo type="num" val="0"/>
        <cfvo type="num" val="0.5"/>
        <cfvo type="num" val="1"/>
        <color rgb="FFF8696B"/>
        <color rgb="FFFFEB84"/>
        <color rgb="FF63BE7B"/>
      </colorScale>
    </cfRule>
  </conditionalFormatting>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
  <sheetViews>
    <sheetView workbookViewId="0">
      <selection activeCell="B21" sqref="B21"/>
    </sheetView>
  </sheetViews>
  <sheetFormatPr defaultColWidth="8.85546875" defaultRowHeight="15"/>
  <cols>
    <col min="1" max="1" width="14.42578125" bestFit="1" customWidth="1"/>
    <col min="2" max="2" width="22" bestFit="1" customWidth="1"/>
    <col min="3" max="3" width="22.42578125" bestFit="1" customWidth="1"/>
    <col min="4" max="4" width="14.140625" customWidth="1"/>
  </cols>
  <sheetData>
    <row r="1" spans="1:7">
      <c r="A1" t="s">
        <v>131</v>
      </c>
      <c r="B1" t="s">
        <v>132</v>
      </c>
      <c r="C1" t="s">
        <v>133</v>
      </c>
      <c r="D1" t="s">
        <v>17</v>
      </c>
      <c r="E1" t="s">
        <v>134</v>
      </c>
      <c r="F1" t="s">
        <v>135</v>
      </c>
      <c r="G1" t="s">
        <v>136</v>
      </c>
    </row>
    <row r="2" spans="1:7">
      <c r="A2" t="s">
        <v>107</v>
      </c>
      <c r="B2" t="s">
        <v>137</v>
      </c>
      <c r="C2" t="s">
        <v>0</v>
      </c>
      <c r="D2" t="s">
        <v>23</v>
      </c>
      <c r="E2">
        <v>0</v>
      </c>
      <c r="F2" t="s">
        <v>138</v>
      </c>
      <c r="G2" t="s">
        <v>139</v>
      </c>
    </row>
    <row r="3" spans="1:7">
      <c r="A3" t="s">
        <v>108</v>
      </c>
      <c r="B3" t="s">
        <v>140</v>
      </c>
      <c r="C3" t="s">
        <v>3</v>
      </c>
      <c r="D3" t="s">
        <v>34</v>
      </c>
      <c r="E3">
        <v>1</v>
      </c>
      <c r="F3" t="s">
        <v>141</v>
      </c>
      <c r="G3" t="s">
        <v>142</v>
      </c>
    </row>
    <row r="4" spans="1:7">
      <c r="A4" t="s">
        <v>109</v>
      </c>
      <c r="B4" t="s">
        <v>143</v>
      </c>
      <c r="C4" t="s">
        <v>144</v>
      </c>
      <c r="D4" t="s">
        <v>27</v>
      </c>
      <c r="E4">
        <v>2</v>
      </c>
      <c r="F4" t="s">
        <v>145</v>
      </c>
      <c r="G4" t="s">
        <v>146</v>
      </c>
    </row>
    <row r="5" spans="1:7">
      <c r="A5" t="s">
        <v>147</v>
      </c>
      <c r="B5" t="s">
        <v>148</v>
      </c>
      <c r="C5" t="s">
        <v>154</v>
      </c>
      <c r="D5" t="s">
        <v>149</v>
      </c>
      <c r="E5">
        <v>3</v>
      </c>
      <c r="F5" t="s">
        <v>150</v>
      </c>
      <c r="G5" t="s">
        <v>151</v>
      </c>
    </row>
    <row r="6" spans="1:7">
      <c r="A6" t="s">
        <v>152</v>
      </c>
      <c r="B6" t="s">
        <v>153</v>
      </c>
      <c r="C6" t="s">
        <v>147</v>
      </c>
      <c r="D6" t="s">
        <v>152</v>
      </c>
      <c r="E6">
        <v>4</v>
      </c>
      <c r="F6" t="s">
        <v>155</v>
      </c>
      <c r="G6" t="s">
        <v>156</v>
      </c>
    </row>
    <row r="7" spans="1:7">
      <c r="B7" t="s">
        <v>147</v>
      </c>
      <c r="E7">
        <v>5</v>
      </c>
      <c r="G7" t="s">
        <v>157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showGridLines="0" workbookViewId="0">
      <selection activeCell="D21" sqref="D21"/>
    </sheetView>
  </sheetViews>
  <sheetFormatPr defaultColWidth="8.85546875" defaultRowHeight="15"/>
  <cols>
    <col min="1" max="1" width="27.85546875" customWidth="1"/>
    <col min="2" max="6" width="24" customWidth="1"/>
  </cols>
  <sheetData>
    <row r="1" spans="1:6" ht="33.950000000000003" customHeight="1">
      <c r="A1" s="35" t="s">
        <v>120</v>
      </c>
      <c r="B1" s="30"/>
      <c r="C1" s="30"/>
      <c r="D1" s="30"/>
      <c r="E1" s="30"/>
      <c r="F1" s="30"/>
    </row>
    <row r="3" spans="1:6" s="13" customFormat="1" ht="54.95" customHeight="1">
      <c r="A3" s="12" t="s">
        <v>121</v>
      </c>
      <c r="B3" s="38" t="s">
        <v>175</v>
      </c>
      <c r="C3" s="39"/>
      <c r="D3" s="39"/>
      <c r="E3" s="39"/>
      <c r="F3" s="39"/>
    </row>
    <row r="4" spans="1:6" s="13" customFormat="1" ht="54.95" customHeight="1">
      <c r="A4" s="12" t="s">
        <v>122</v>
      </c>
      <c r="B4" s="38" t="s">
        <v>176</v>
      </c>
      <c r="C4" s="39"/>
      <c r="D4" s="39"/>
      <c r="E4" s="39"/>
      <c r="F4" s="39"/>
    </row>
    <row r="5" spans="1:6" s="13" customFormat="1" ht="54.95" customHeight="1">
      <c r="A5" s="12" t="s">
        <v>123</v>
      </c>
      <c r="B5" s="38" t="s">
        <v>124</v>
      </c>
      <c r="C5" s="39"/>
      <c r="D5" s="39"/>
      <c r="E5" s="39"/>
      <c r="F5" s="39"/>
    </row>
    <row r="6" spans="1:6" s="13" customFormat="1" ht="54.95" customHeight="1">
      <c r="A6" s="12" t="s">
        <v>125</v>
      </c>
      <c r="B6" s="38" t="s">
        <v>126</v>
      </c>
      <c r="C6" s="39"/>
      <c r="D6" s="39"/>
      <c r="E6" s="39"/>
      <c r="F6" s="39"/>
    </row>
    <row r="7" spans="1:6" s="13" customFormat="1" ht="54.95" customHeight="1">
      <c r="A7" s="12" t="s">
        <v>127</v>
      </c>
      <c r="B7" s="38" t="s">
        <v>128</v>
      </c>
      <c r="C7" s="39"/>
      <c r="D7" s="39"/>
      <c r="E7" s="39"/>
      <c r="F7" s="39"/>
    </row>
    <row r="8" spans="1:6" s="13" customFormat="1" ht="54.95" customHeight="1">
      <c r="A8" s="12" t="s">
        <v>129</v>
      </c>
      <c r="B8" s="38" t="s">
        <v>130</v>
      </c>
      <c r="C8" s="39"/>
      <c r="D8" s="39"/>
      <c r="E8" s="39"/>
      <c r="F8" s="39"/>
    </row>
  </sheetData>
  <mergeCells count="7">
    <mergeCell ref="A1:F1"/>
    <mergeCell ref="B3:F3"/>
    <mergeCell ref="B5:F5"/>
    <mergeCell ref="B7:F7"/>
    <mergeCell ref="B8:F8"/>
    <mergeCell ref="B4:F4"/>
    <mergeCell ref="B6:F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311D-4385-450A-B4D1-7F808263D385}">
  <sheetPr>
    <pageSetUpPr fitToPage="1"/>
  </sheetPr>
  <dimension ref="A1:F26"/>
  <sheetViews>
    <sheetView showGridLines="0" topLeftCell="A2" zoomScale="70" zoomScaleNormal="70" workbookViewId="0">
      <selection activeCell="A2" sqref="A2"/>
    </sheetView>
  </sheetViews>
  <sheetFormatPr defaultRowHeight="15"/>
  <cols>
    <col min="1" max="1" width="34" customWidth="1"/>
    <col min="2" max="6" width="24" customWidth="1"/>
  </cols>
  <sheetData>
    <row r="1" spans="1:6" ht="33.950000000000003" customHeight="1">
      <c r="A1" s="41" t="s">
        <v>275</v>
      </c>
      <c r="B1" s="30"/>
      <c r="C1" s="30"/>
      <c r="D1" s="30"/>
      <c r="E1" s="30"/>
      <c r="F1" s="30"/>
    </row>
    <row r="3" spans="1:6" s="13" customFormat="1" ht="54.95" customHeight="1">
      <c r="A3" s="40" t="s">
        <v>274</v>
      </c>
      <c r="B3" s="38" t="s">
        <v>273</v>
      </c>
      <c r="C3" s="39"/>
      <c r="D3" s="39"/>
      <c r="E3" s="39"/>
      <c r="F3" s="39"/>
    </row>
    <row r="4" spans="1:6" s="13" customFormat="1" ht="54.95" customHeight="1">
      <c r="A4" s="40" t="s">
        <v>272</v>
      </c>
      <c r="B4" s="38" t="s">
        <v>271</v>
      </c>
      <c r="C4" s="39"/>
      <c r="D4" s="39"/>
      <c r="E4" s="39"/>
      <c r="F4" s="39"/>
    </row>
    <row r="5" spans="1:6" s="13" customFormat="1" ht="54.95" customHeight="1">
      <c r="A5" s="40" t="s">
        <v>270</v>
      </c>
      <c r="B5" s="38" t="s">
        <v>269</v>
      </c>
      <c r="C5" s="39"/>
      <c r="D5" s="39"/>
      <c r="E5" s="39"/>
      <c r="F5" s="39"/>
    </row>
    <row r="6" spans="1:6" s="13" customFormat="1" ht="54.95" customHeight="1">
      <c r="A6" s="40" t="s">
        <v>268</v>
      </c>
      <c r="B6" s="38" t="s">
        <v>267</v>
      </c>
      <c r="C6" s="39"/>
      <c r="D6" s="39"/>
      <c r="E6" s="39"/>
      <c r="F6" s="39"/>
    </row>
    <row r="7" spans="1:6" s="13" customFormat="1" ht="54.95" customHeight="1">
      <c r="A7" s="40" t="s">
        <v>266</v>
      </c>
      <c r="B7" s="38" t="s">
        <v>265</v>
      </c>
      <c r="C7" s="39"/>
      <c r="D7" s="39"/>
      <c r="E7" s="39"/>
      <c r="F7" s="39"/>
    </row>
    <row r="8" spans="1:6" s="13" customFormat="1" ht="54.95" customHeight="1">
      <c r="A8" s="40" t="s">
        <v>264</v>
      </c>
      <c r="B8" s="38" t="s">
        <v>263</v>
      </c>
      <c r="C8" s="39"/>
      <c r="D8" s="39"/>
      <c r="E8" s="39"/>
      <c r="F8" s="39"/>
    </row>
    <row r="9" spans="1:6" s="13" customFormat="1" ht="54.95" customHeight="1">
      <c r="A9" s="40" t="s">
        <v>262</v>
      </c>
      <c r="B9" s="38" t="s">
        <v>261</v>
      </c>
      <c r="C9" s="39"/>
      <c r="D9" s="39"/>
      <c r="E9" s="39"/>
      <c r="F9" s="39"/>
    </row>
    <row r="10" spans="1:6" s="13" customFormat="1" ht="54.95" customHeight="1">
      <c r="A10" s="40" t="s">
        <v>260</v>
      </c>
      <c r="B10" s="38" t="s">
        <v>259</v>
      </c>
      <c r="C10" s="39"/>
      <c r="D10" s="39"/>
      <c r="E10" s="39"/>
      <c r="F10" s="39"/>
    </row>
    <row r="11" spans="1:6" s="13" customFormat="1" ht="54.95" customHeight="1">
      <c r="A11" s="40" t="s">
        <v>258</v>
      </c>
      <c r="B11" s="38" t="s">
        <v>257</v>
      </c>
      <c r="C11" s="39"/>
      <c r="D11" s="39"/>
      <c r="E11" s="39"/>
      <c r="F11" s="39"/>
    </row>
    <row r="12" spans="1:6" s="13" customFormat="1" ht="54.95" customHeight="1">
      <c r="A12" s="40" t="s">
        <v>256</v>
      </c>
      <c r="B12" s="38" t="s">
        <v>255</v>
      </c>
      <c r="C12" s="39"/>
      <c r="D12" s="39"/>
      <c r="E12" s="39"/>
      <c r="F12" s="39"/>
    </row>
    <row r="13" spans="1:6" s="13" customFormat="1" ht="54.95" customHeight="1">
      <c r="A13" s="40" t="s">
        <v>254</v>
      </c>
      <c r="B13" s="38" t="s">
        <v>253</v>
      </c>
      <c r="C13" s="39"/>
      <c r="D13" s="39"/>
      <c r="E13" s="39"/>
      <c r="F13" s="39"/>
    </row>
    <row r="14" spans="1:6" s="13" customFormat="1" ht="54.95" customHeight="1">
      <c r="A14" s="40" t="s">
        <v>252</v>
      </c>
      <c r="B14" s="38" t="s">
        <v>251</v>
      </c>
      <c r="C14" s="39"/>
      <c r="D14" s="39"/>
      <c r="E14" s="39"/>
      <c r="F14" s="39"/>
    </row>
    <row r="15" spans="1:6" s="13" customFormat="1" ht="54.95" customHeight="1">
      <c r="A15" s="40" t="s">
        <v>250</v>
      </c>
      <c r="B15" s="38" t="s">
        <v>249</v>
      </c>
      <c r="C15" s="39"/>
      <c r="D15" s="39"/>
      <c r="E15" s="39"/>
      <c r="F15" s="39"/>
    </row>
    <row r="16" spans="1:6" s="13" customFormat="1" ht="54.95" customHeight="1">
      <c r="A16" s="40" t="s">
        <v>248</v>
      </c>
      <c r="B16" s="38" t="s">
        <v>247</v>
      </c>
      <c r="C16" s="39"/>
      <c r="D16" s="39"/>
      <c r="E16" s="39"/>
      <c r="F16" s="39"/>
    </row>
    <row r="17" spans="1:6" s="13" customFormat="1" ht="54.95" customHeight="1">
      <c r="A17" s="40" t="s">
        <v>246</v>
      </c>
      <c r="B17" s="38" t="s">
        <v>245</v>
      </c>
      <c r="C17" s="39"/>
      <c r="D17" s="39"/>
      <c r="E17" s="39"/>
      <c r="F17" s="39"/>
    </row>
    <row r="18" spans="1:6" s="13" customFormat="1" ht="54.95" customHeight="1">
      <c r="A18" s="40" t="s">
        <v>244</v>
      </c>
      <c r="B18" s="38" t="s">
        <v>243</v>
      </c>
      <c r="C18" s="39"/>
      <c r="D18" s="39"/>
      <c r="E18" s="39"/>
      <c r="F18" s="39"/>
    </row>
    <row r="19" spans="1:6" s="13" customFormat="1" ht="54.95" customHeight="1">
      <c r="A19" s="40" t="s">
        <v>242</v>
      </c>
      <c r="B19" s="38" t="s">
        <v>241</v>
      </c>
      <c r="C19" s="39"/>
      <c r="D19" s="39"/>
      <c r="E19" s="39"/>
      <c r="F19" s="39"/>
    </row>
    <row r="20" spans="1:6" s="13" customFormat="1" ht="54.95" customHeight="1">
      <c r="A20" s="40" t="s">
        <v>240</v>
      </c>
      <c r="B20" s="38" t="s">
        <v>239</v>
      </c>
      <c r="C20" s="39"/>
      <c r="D20" s="39"/>
      <c r="E20" s="39"/>
      <c r="F20" s="39"/>
    </row>
    <row r="21" spans="1:6" s="13" customFormat="1" ht="54.95" customHeight="1">
      <c r="A21" s="40" t="s">
        <v>238</v>
      </c>
      <c r="B21" s="38" t="s">
        <v>237</v>
      </c>
      <c r="C21" s="39"/>
      <c r="D21" s="39"/>
      <c r="E21" s="39"/>
      <c r="F21" s="39"/>
    </row>
    <row r="22" spans="1:6" s="13" customFormat="1" ht="54.95" customHeight="1">
      <c r="A22" s="40" t="s">
        <v>236</v>
      </c>
      <c r="B22" s="38" t="s">
        <v>235</v>
      </c>
      <c r="C22" s="39"/>
      <c r="D22" s="39"/>
      <c r="E22" s="39"/>
      <c r="F22" s="39"/>
    </row>
    <row r="23" spans="1:6" s="13" customFormat="1" ht="54.95" customHeight="1">
      <c r="A23" s="40" t="s">
        <v>234</v>
      </c>
      <c r="B23" s="38" t="s">
        <v>233</v>
      </c>
      <c r="C23" s="39"/>
      <c r="D23" s="39"/>
      <c r="E23" s="39"/>
      <c r="F23" s="39"/>
    </row>
    <row r="24" spans="1:6" s="13" customFormat="1" ht="54.95" customHeight="1">
      <c r="A24" s="40" t="s">
        <v>232</v>
      </c>
      <c r="B24" s="38" t="s">
        <v>231</v>
      </c>
      <c r="C24" s="39"/>
      <c r="D24" s="39"/>
      <c r="E24" s="39"/>
      <c r="F24" s="39"/>
    </row>
    <row r="25" spans="1:6" s="13" customFormat="1" ht="54.95" customHeight="1">
      <c r="A25" s="40" t="s">
        <v>230</v>
      </c>
      <c r="B25" s="38" t="s">
        <v>229</v>
      </c>
      <c r="C25" s="39"/>
      <c r="D25" s="39"/>
      <c r="E25" s="39"/>
      <c r="F25" s="39"/>
    </row>
    <row r="26" spans="1:6" s="13" customFormat="1" ht="54.95" customHeight="1">
      <c r="A26" s="40" t="s">
        <v>228</v>
      </c>
      <c r="B26" s="38" t="s">
        <v>227</v>
      </c>
      <c r="C26" s="39"/>
      <c r="D26" s="39"/>
      <c r="E26" s="39"/>
      <c r="F26" s="39"/>
    </row>
  </sheetData>
  <mergeCells count="25">
    <mergeCell ref="B17:F17"/>
    <mergeCell ref="B18:F18"/>
    <mergeCell ref="B26:F26"/>
    <mergeCell ref="B20:F20"/>
    <mergeCell ref="B21:F21"/>
    <mergeCell ref="B22:F22"/>
    <mergeCell ref="B23:F23"/>
    <mergeCell ref="B24:F24"/>
    <mergeCell ref="B25:F25"/>
    <mergeCell ref="B19:F19"/>
    <mergeCell ref="B8:F8"/>
    <mergeCell ref="B9:F9"/>
    <mergeCell ref="B10:F10"/>
    <mergeCell ref="B11:F11"/>
    <mergeCell ref="B12:F12"/>
    <mergeCell ref="B13:F13"/>
    <mergeCell ref="B14:F14"/>
    <mergeCell ref="B15:F15"/>
    <mergeCell ref="B16:F16"/>
    <mergeCell ref="B7:F7"/>
    <mergeCell ref="A1:F1"/>
    <mergeCell ref="B3:F3"/>
    <mergeCell ref="B4:F4"/>
    <mergeCell ref="B5:F5"/>
    <mergeCell ref="B6:F6"/>
  </mergeCells>
  <pageMargins left="0.75" right="0.75" top="1" bottom="1" header="0.5" footer="0.5"/>
  <pageSetup paperSize="9" scale="60"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ustomer xmlns="111c2d6a-b1ab-4cdf-a0fa-90ab7f1cc90b" xsi:nil="true"/>
    <Partner xmlns="111c2d6a-b1ab-4cdf-a0fa-90ab7f1cc90b" xsi:nil="true"/>
    <AvalonSOW_x0023_ xmlns="111c2d6a-b1ab-4cdf-a0fa-90ab7f1cc90b" xsi:nil="true"/>
    <lcf76f155ced4ddcb4097134ff3c332f xmlns="111c2d6a-b1ab-4cdf-a0fa-90ab7f1cc90b">
      <Terms xmlns="http://schemas.microsoft.com/office/infopath/2007/PartnerControls"/>
    </lcf76f155ced4ddcb4097134ff3c332f>
    <TaxCatchAll xmlns="cdadd475-c761-4d18-be6e-4b92f64cbe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2A940EA822C147B03FB5152D6E9643" ma:contentTypeVersion="18" ma:contentTypeDescription="Create a new document." ma:contentTypeScope="" ma:versionID="016b48d26bec8fdf9afe7c8fa28d8a2b">
  <xsd:schema xmlns:xsd="http://www.w3.org/2001/XMLSchema" xmlns:xs="http://www.w3.org/2001/XMLSchema" xmlns:p="http://schemas.microsoft.com/office/2006/metadata/properties" xmlns:ns2="111c2d6a-b1ab-4cdf-a0fa-90ab7f1cc90b" xmlns:ns3="cdadd475-c761-4d18-be6e-4b92f64cbee8" targetNamespace="http://schemas.microsoft.com/office/2006/metadata/properties" ma:root="true" ma:fieldsID="80015aaaec051957ca7c6e9a9faed2cf" ns2:_="" ns3:_="">
    <xsd:import namespace="111c2d6a-b1ab-4cdf-a0fa-90ab7f1cc90b"/>
    <xsd:import namespace="cdadd475-c761-4d18-be6e-4b92f64cbe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SearchProperties" minOccurs="0"/>
                <xsd:element ref="ns2:Customer" minOccurs="0"/>
                <xsd:element ref="ns2:Partner" minOccurs="0"/>
                <xsd:element ref="ns2:AvalonSOW_x002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1c2d6a-b1ab-4cdf-a0fa-90ab7f1cc9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ustomer" ma:index="22" nillable="true" ma:displayName="Customer" ma:format="Dropdown" ma:internalName="Customer">
      <xsd:simpleType>
        <xsd:restriction base="dms:Text">
          <xsd:maxLength value="255"/>
        </xsd:restriction>
      </xsd:simpleType>
    </xsd:element>
    <xsd:element name="Partner" ma:index="23" nillable="true" ma:displayName="Partnership" ma:format="Dropdown" ma:internalName="Partner">
      <xsd:simpleType>
        <xsd:restriction base="dms:Text">
          <xsd:maxLength value="255"/>
        </xsd:restriction>
      </xsd:simpleType>
    </xsd:element>
    <xsd:element name="AvalonSOW_x0023_" ma:index="24" nillable="true" ma:displayName="Avalon SOW #" ma:format="Dropdown" ma:internalName="AvalonSOW_x002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dd475-c761-4d18-be6e-4b92f64cbee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ef7bb57-9d24-484f-afd8-beba5fcc01a8}" ma:internalName="TaxCatchAll" ma:showField="CatchAllData" ma:web="cdadd475-c761-4d18-be6e-4b92f64cbee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9E0A0E-89C1-4C39-BB3C-C05EE4B37C50}">
  <ds:schemaRefs>
    <ds:schemaRef ds:uri="http://schemas.microsoft.com/sharepoint/v3/contenttype/forms"/>
  </ds:schemaRefs>
</ds:datastoreItem>
</file>

<file path=customXml/itemProps2.xml><?xml version="1.0" encoding="utf-8"?>
<ds:datastoreItem xmlns:ds="http://schemas.openxmlformats.org/officeDocument/2006/customXml" ds:itemID="{B9BA3FD2-D78A-415C-9D55-AB33E9FA937C}">
  <ds:schemaRefs>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dadd475-c761-4d18-be6e-4b92f64cbee8"/>
    <ds:schemaRef ds:uri="http://schemas.microsoft.com/office/2006/metadata/properties"/>
    <ds:schemaRef ds:uri="111c2d6a-b1ab-4cdf-a0fa-90ab7f1cc90b"/>
    <ds:schemaRef ds:uri="http://www.w3.org/XML/1998/namespace"/>
    <ds:schemaRef ds:uri="http://purl.org/dc/dcmitype/"/>
  </ds:schemaRefs>
</ds:datastoreItem>
</file>

<file path=customXml/itemProps3.xml><?xml version="1.0" encoding="utf-8"?>
<ds:datastoreItem xmlns:ds="http://schemas.openxmlformats.org/officeDocument/2006/customXml" ds:itemID="{A243F3EC-1DDC-434F-BFD6-3DDAF40F87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1c2d6a-b1ab-4cdf-a0fa-90ab7f1cc90b"/>
    <ds:schemaRef ds:uri="cdadd475-c761-4d18-be6e-4b92f64cbe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Version History</vt:lpstr>
      <vt:lpstr>Client Assessment</vt:lpstr>
      <vt:lpstr>Readiness Summary</vt:lpstr>
      <vt:lpstr>Lists</vt:lpstr>
      <vt:lpstr>Assessment Guide</vt:lpstr>
      <vt:lpstr>Glossary</vt:lpstr>
      <vt:lpstr>'Client Assessment'!Print_Titles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Hendrickson, Tanya A</dc:creator>
  <cp:keywords/>
  <dc:description/>
  <cp:lastModifiedBy>Hendrickson, Tanya A</cp:lastModifiedBy>
  <cp:revision/>
  <dcterms:created xsi:type="dcterms:W3CDTF">2026-09-22T13:26:05Z</dcterms:created>
  <dcterms:modified xsi:type="dcterms:W3CDTF">2026-09-25T13:16:45Z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261ece-9d32-4744-8e78-9dd7bfb52643_Enabled">
    <vt:lpwstr>true</vt:lpwstr>
  </property>
  <property fmtid="{D5CDD505-2E9C-101B-9397-08002B2CF9AE}" pid="3" name="MSIP_Label_50261ece-9d32-4744-8e78-9dd7bfb52643_SetDate">
    <vt:lpwstr>2026-09-22T13:26:06Z</vt:lpwstr>
  </property>
  <property fmtid="{D5CDD505-2E9C-101B-9397-08002B2CF9AE}" pid="4" name="MSIP_Label_50261ece-9d32-4744-8e78-9dd7bfb52643_Method">
    <vt:lpwstr>Standard</vt:lpwstr>
  </property>
  <property fmtid="{D5CDD505-2E9C-101B-9397-08002B2CF9AE}" pid="5" name="MSIP_Label_50261ece-9d32-4744-8e78-9dd7bfb52643_Name">
    <vt:lpwstr>Internal Public</vt:lpwstr>
  </property>
  <property fmtid="{D5CDD505-2E9C-101B-9397-08002B2CF9AE}" pid="6" name="MSIP_Label_50261ece-9d32-4744-8e78-9dd7bfb52643_SiteId">
    <vt:lpwstr>db05faca-c82a-4b9d-b9c5-0f64b6755421</vt:lpwstr>
  </property>
  <property fmtid="{D5CDD505-2E9C-101B-9397-08002B2CF9AE}" pid="7" name="MSIP_Label_50261ece-9d32-4744-8e78-9dd7bfb52643_ActionId">
    <vt:lpwstr>c3f18453-89ae-496a-88e7-e6a95d2ba5d7</vt:lpwstr>
  </property>
  <property fmtid="{D5CDD505-2E9C-101B-9397-08002B2CF9AE}" pid="8" name="MSIP_Label_50261ece-9d32-4744-8e78-9dd7bfb52643_ContentBits">
    <vt:lpwstr>0</vt:lpwstr>
  </property>
  <property fmtid="{D5CDD505-2E9C-101B-9397-08002B2CF9AE}" pid="9" name="MediaServiceImageTags">
    <vt:lpwstr/>
  </property>
  <property fmtid="{D5CDD505-2E9C-101B-9397-08002B2CF9AE}" pid="10" name="ContentTypeId">
    <vt:lpwstr>0x010100232A940EA822C147B03FB5152D6E9643</vt:lpwstr>
  </property>
</Properties>
</file>